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codeName="ThisWorkbook" hidePivotFieldList="1" defaultThemeVersion="124226"/>
  <mc:AlternateContent xmlns:mc="http://schemas.openxmlformats.org/markup-compatibility/2006">
    <mc:Choice Requires="x15">
      <x15ac:absPath xmlns:x15ac="http://schemas.microsoft.com/office/spreadsheetml/2010/11/ac" url="O:\ASD (M&amp;RA)\MC&amp;FP\MWR &amp; Resale\5.MWR Policy (103-01.2)\MWR Annual Review and Reports\Annual MWR Briefings 2023\"/>
    </mc:Choice>
  </mc:AlternateContent>
  <xr:revisionPtr revIDLastSave="0" documentId="13_ncr:1_{B10275A0-AA6A-45BD-BB27-E0FAE20FB5A6}" xr6:coauthVersionLast="47" xr6:coauthVersionMax="47" xr10:uidLastSave="{00000000-0000-0000-0000-000000000000}"/>
  <bookViews>
    <workbookView xWindow="22932" yWindow="-108" windowWidth="19416" windowHeight="10416" tabRatio="768" activeTab="1" xr2:uid="{00000000-000D-0000-FFFF-FFFF00000000}"/>
  </bookViews>
  <sheets>
    <sheet name="NAF Program-Metric Data" sheetId="51" r:id="rId1"/>
    <sheet name="COVID-19 Details" sheetId="54" r:id="rId2"/>
    <sheet name="NAFI Data" sheetId="46" r:id="rId3"/>
    <sheet name="Feedback-Comments" sheetId="52" r:id="rId4"/>
    <sheet name="Updates" sheetId="53" r:id="rId5"/>
    <sheet name="Execution Report" sheetId="50" state="hidden" r:id="rId6"/>
    <sheet name="From G8" sheetId="48" state="hidden" r:id="rId7"/>
  </sheets>
  <externalReferences>
    <externalReference r:id="rId8"/>
  </externalReferences>
  <definedNames>
    <definedName name="_xlnm.Print_Area" localSheetId="0">'NAF Program-Metric Data'!$A$1:$L$337</definedName>
    <definedName name="Service" localSheetId="0">#REF!</definedName>
    <definedName name="Service" localSheetId="2">[1]Validation!$A$2:$A$5</definedName>
    <definedName name="Service">#REF!</definedName>
    <definedName name="Z_D583C01E_05A8_423F_B33A_F337D690F48D_.wvu.PrintArea" localSheetId="0" hidden="1">'NAF Program-Metric Data'!$A$2:$L$289</definedName>
  </definedNames>
  <calcPr calcId="191029"/>
  <customWorkbookViews>
    <customWorkbookView name="Grant Thornton LLP - Personal View" guid="{D583C01E-05A8-423F-B33A-F337D690F48D}" mergeInterval="0" personalView="1" maximized="1" xWindow="-8" yWindow="-8" windowWidth="1616" windowHeight="876"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4" i="46" l="1"/>
  <c r="D34" i="46"/>
  <c r="E34" i="46"/>
  <c r="F34" i="46"/>
  <c r="B34" i="46"/>
  <c r="B25" i="51" l="1"/>
  <c r="B31" i="51" l="1"/>
  <c r="F25" i="51"/>
  <c r="E25" i="51"/>
  <c r="D25" i="51"/>
  <c r="C25" i="51"/>
  <c r="F19" i="46"/>
  <c r="E19" i="46"/>
  <c r="B322" i="51" l="1"/>
  <c r="B320" i="51"/>
  <c r="H249" i="51"/>
  <c r="G249" i="51"/>
  <c r="B249" i="51"/>
  <c r="L218" i="51"/>
  <c r="K218" i="51"/>
  <c r="J218" i="51"/>
  <c r="I218" i="51"/>
  <c r="H218" i="51"/>
  <c r="G218" i="51"/>
  <c r="F218" i="51"/>
  <c r="E218" i="51"/>
  <c r="D218" i="51"/>
  <c r="C218" i="51"/>
  <c r="B218" i="51"/>
  <c r="B187" i="51"/>
  <c r="L187" i="51"/>
  <c r="K187" i="51"/>
  <c r="J187" i="51"/>
  <c r="I187" i="51"/>
  <c r="H187" i="51"/>
  <c r="G187" i="51"/>
  <c r="F187" i="51"/>
  <c r="E187" i="51"/>
  <c r="D187" i="51"/>
  <c r="C187" i="51"/>
  <c r="H156" i="51"/>
  <c r="G156" i="51"/>
  <c r="E156" i="51"/>
  <c r="D156" i="51"/>
  <c r="C156" i="51"/>
  <c r="B156" i="51"/>
  <c r="H125" i="51"/>
  <c r="G125" i="51"/>
  <c r="F125" i="51"/>
  <c r="E125" i="51"/>
  <c r="D125" i="51"/>
  <c r="C125" i="51"/>
  <c r="B125" i="51"/>
  <c r="L94" i="51"/>
  <c r="K94" i="51"/>
  <c r="J94" i="51"/>
  <c r="I94" i="51"/>
  <c r="H94" i="51"/>
  <c r="G94" i="51"/>
  <c r="F94" i="51"/>
  <c r="E94" i="51"/>
  <c r="D94" i="51"/>
  <c r="C94" i="51"/>
  <c r="B94" i="51"/>
  <c r="L31" i="51"/>
  <c r="K31" i="51"/>
  <c r="J31" i="51"/>
  <c r="I31" i="51"/>
  <c r="H31" i="51"/>
  <c r="G31" i="51"/>
  <c r="F31" i="51"/>
  <c r="E31" i="51"/>
  <c r="D31" i="51"/>
  <c r="C31" i="51"/>
  <c r="J125" i="51" l="1"/>
  <c r="J112" i="51"/>
  <c r="G312" i="51" l="1"/>
  <c r="G311" i="51"/>
  <c r="G313" i="51"/>
  <c r="G314" i="51"/>
  <c r="H255" i="51" l="1"/>
  <c r="G255" i="51"/>
  <c r="H243" i="51"/>
  <c r="H256" i="51"/>
  <c r="G256" i="51"/>
  <c r="B256" i="51"/>
  <c r="B258" i="51"/>
  <c r="B243" i="51"/>
  <c r="B255" i="51"/>
  <c r="L227" i="51"/>
  <c r="K227" i="51"/>
  <c r="B227" i="51"/>
  <c r="G225" i="51"/>
  <c r="J224" i="51"/>
  <c r="B224" i="51"/>
  <c r="G227" i="51"/>
  <c r="I227" i="51"/>
  <c r="F227" i="51"/>
  <c r="F212" i="51"/>
  <c r="G212" i="51"/>
  <c r="L212" i="51"/>
  <c r="K212" i="51"/>
  <c r="J212" i="51"/>
  <c r="I212" i="51"/>
  <c r="H212" i="51"/>
  <c r="E212" i="51"/>
  <c r="D212" i="51"/>
  <c r="B212" i="51"/>
  <c r="L225" i="51"/>
  <c r="K225" i="51"/>
  <c r="J225" i="51"/>
  <c r="I225" i="51"/>
  <c r="H224" i="51"/>
  <c r="G224" i="51"/>
  <c r="F224" i="51"/>
  <c r="E225" i="51"/>
  <c r="D225" i="51"/>
  <c r="C225" i="51"/>
  <c r="B225" i="51"/>
  <c r="K181" i="51"/>
  <c r="C181" i="51"/>
  <c r="F193" i="51"/>
  <c r="H163" i="51"/>
  <c r="G163" i="51"/>
  <c r="H150" i="51"/>
  <c r="H162" i="51"/>
  <c r="C165" i="51"/>
  <c r="B165" i="51"/>
  <c r="D150" i="51"/>
  <c r="E163" i="51"/>
  <c r="B162" i="51"/>
  <c r="G132" i="51"/>
  <c r="D132" i="51"/>
  <c r="H134" i="51"/>
  <c r="C119" i="51"/>
  <c r="H132" i="51"/>
  <c r="G131" i="51"/>
  <c r="F131" i="51"/>
  <c r="E131" i="51"/>
  <c r="B134" i="51"/>
  <c r="B132" i="51"/>
  <c r="I101" i="51"/>
  <c r="D100" i="51"/>
  <c r="F103" i="51"/>
  <c r="L101" i="51"/>
  <c r="J101" i="51"/>
  <c r="I100" i="51"/>
  <c r="H101" i="51"/>
  <c r="G101" i="51"/>
  <c r="F101" i="51"/>
  <c r="E101" i="51"/>
  <c r="D101" i="51"/>
  <c r="C100" i="51"/>
  <c r="B101" i="51"/>
  <c r="B220" i="51" l="1"/>
  <c r="B221" i="51" s="1"/>
  <c r="K189" i="51"/>
  <c r="K190" i="51" s="1"/>
  <c r="I220" i="51"/>
  <c r="I221" i="51" s="1"/>
  <c r="G220" i="51"/>
  <c r="G221" i="51" s="1"/>
  <c r="B251" i="51"/>
  <c r="B252" i="51" s="1"/>
  <c r="C127" i="51"/>
  <c r="C128" i="51" s="1"/>
  <c r="D220" i="51"/>
  <c r="D221" i="51" s="1"/>
  <c r="J220" i="51"/>
  <c r="J221" i="51" s="1"/>
  <c r="F220" i="51"/>
  <c r="F221" i="51" s="1"/>
  <c r="H251" i="51"/>
  <c r="H252" i="51" s="1"/>
  <c r="E220" i="51"/>
  <c r="E221" i="51" s="1"/>
  <c r="K220" i="51"/>
  <c r="K221" i="51" s="1"/>
  <c r="D158" i="51"/>
  <c r="D159" i="51" s="1"/>
  <c r="H158" i="51"/>
  <c r="H159" i="51" s="1"/>
  <c r="C189" i="51"/>
  <c r="C190" i="51" s="1"/>
  <c r="H220" i="51"/>
  <c r="H221" i="51" s="1"/>
  <c r="L220" i="51"/>
  <c r="L221" i="51" s="1"/>
  <c r="J227" i="51"/>
  <c r="D227" i="51"/>
  <c r="F196" i="51"/>
  <c r="C227" i="51"/>
  <c r="C212" i="51"/>
  <c r="F181" i="51"/>
  <c r="H258" i="51"/>
  <c r="H227" i="51"/>
  <c r="E227" i="51"/>
  <c r="I224" i="51"/>
  <c r="F225" i="51"/>
  <c r="C224" i="51"/>
  <c r="K224" i="51"/>
  <c r="H225" i="51"/>
  <c r="D224" i="51"/>
  <c r="L224" i="51"/>
  <c r="E224" i="51"/>
  <c r="B88" i="51"/>
  <c r="J88" i="51"/>
  <c r="H100" i="51"/>
  <c r="G119" i="51"/>
  <c r="E119" i="51"/>
  <c r="E134" i="51"/>
  <c r="K196" i="51"/>
  <c r="L100" i="51"/>
  <c r="D131" i="51"/>
  <c r="G150" i="51"/>
  <c r="B181" i="51"/>
  <c r="J181" i="51"/>
  <c r="L181" i="51"/>
  <c r="F88" i="51"/>
  <c r="D88" i="51"/>
  <c r="L88" i="51"/>
  <c r="B119" i="51"/>
  <c r="C134" i="51"/>
  <c r="E150" i="51"/>
  <c r="E162" i="51"/>
  <c r="E165" i="51"/>
  <c r="E181" i="51"/>
  <c r="G196" i="51"/>
  <c r="D181" i="51"/>
  <c r="K100" i="51"/>
  <c r="G88" i="51"/>
  <c r="E88" i="51"/>
  <c r="I103" i="51"/>
  <c r="D119" i="51"/>
  <c r="H119" i="51"/>
  <c r="G134" i="51"/>
  <c r="B150" i="51"/>
  <c r="G162" i="51"/>
  <c r="H196" i="51"/>
  <c r="J103" i="51"/>
  <c r="H103" i="51"/>
  <c r="C162" i="51"/>
  <c r="C150" i="51"/>
  <c r="G181" i="51"/>
  <c r="I196" i="51"/>
  <c r="D196" i="51"/>
  <c r="L196" i="51"/>
  <c r="H165" i="51"/>
  <c r="B103" i="51"/>
  <c r="I88" i="51"/>
  <c r="C88" i="51"/>
  <c r="K88" i="51"/>
  <c r="C103" i="51"/>
  <c r="K103" i="51"/>
  <c r="G103" i="51"/>
  <c r="F119" i="51"/>
  <c r="D134" i="51"/>
  <c r="D162" i="51"/>
  <c r="D165" i="51"/>
  <c r="H181" i="51"/>
  <c r="B196" i="51"/>
  <c r="J196" i="51"/>
  <c r="H88" i="51"/>
  <c r="C131" i="51"/>
  <c r="I181" i="51"/>
  <c r="C196" i="51"/>
  <c r="E196" i="51"/>
  <c r="F194" i="51"/>
  <c r="G165" i="51"/>
  <c r="B163" i="51"/>
  <c r="D163" i="51"/>
  <c r="C163" i="51"/>
  <c r="F134" i="51"/>
  <c r="H131" i="51"/>
  <c r="C132" i="51"/>
  <c r="E132" i="51"/>
  <c r="F132" i="51"/>
  <c r="B131" i="51"/>
  <c r="D103" i="51"/>
  <c r="L103" i="51"/>
  <c r="E103" i="51"/>
  <c r="E100" i="51"/>
  <c r="K101" i="51"/>
  <c r="F100" i="51"/>
  <c r="C101" i="51"/>
  <c r="G100" i="51"/>
  <c r="J100" i="51"/>
  <c r="B100" i="51"/>
  <c r="I96" i="51" l="1"/>
  <c r="I97" i="51" s="1"/>
  <c r="L189" i="51"/>
  <c r="L190" i="51" s="1"/>
  <c r="B96" i="51"/>
  <c r="B97" i="51" s="1"/>
  <c r="B158" i="51"/>
  <c r="B159" i="51" s="1"/>
  <c r="D189" i="51"/>
  <c r="D190" i="51" s="1"/>
  <c r="L96" i="51"/>
  <c r="L97" i="51" s="1"/>
  <c r="D127" i="51"/>
  <c r="D128" i="51" s="1"/>
  <c r="B127" i="51"/>
  <c r="B128" i="51" s="1"/>
  <c r="F189" i="51"/>
  <c r="F190" i="51" s="1"/>
  <c r="I189" i="51"/>
  <c r="I190" i="51" s="1"/>
  <c r="J189" i="51"/>
  <c r="J190" i="51" s="1"/>
  <c r="G127" i="51"/>
  <c r="G128" i="51" s="1"/>
  <c r="C220" i="51"/>
  <c r="C221" i="51" s="1"/>
  <c r="H189" i="51"/>
  <c r="H190" i="51" s="1"/>
  <c r="F127" i="51"/>
  <c r="F128" i="51" s="1"/>
  <c r="K96" i="51"/>
  <c r="K97" i="51" s="1"/>
  <c r="G189" i="51"/>
  <c r="G190" i="51" s="1"/>
  <c r="E96" i="51"/>
  <c r="E97" i="51" s="1"/>
  <c r="E158" i="51"/>
  <c r="E159" i="51" s="1"/>
  <c r="D96" i="51"/>
  <c r="D97" i="51" s="1"/>
  <c r="B189" i="51"/>
  <c r="B190" i="51" s="1"/>
  <c r="E127" i="51"/>
  <c r="E128" i="51" s="1"/>
  <c r="H96" i="51"/>
  <c r="H97" i="51" s="1"/>
  <c r="C96" i="51"/>
  <c r="C97" i="51" s="1"/>
  <c r="C158" i="51"/>
  <c r="C159" i="51" s="1"/>
  <c r="H127" i="51"/>
  <c r="H128" i="51" s="1"/>
  <c r="G96" i="51"/>
  <c r="G97" i="51" s="1"/>
  <c r="E189" i="51"/>
  <c r="E190" i="51" s="1"/>
  <c r="F96" i="51"/>
  <c r="F97" i="51" s="1"/>
  <c r="G158" i="51"/>
  <c r="G159" i="51" s="1"/>
  <c r="J96" i="51"/>
  <c r="J97" i="51" s="1"/>
  <c r="L37" i="51"/>
  <c r="L38" i="51"/>
  <c r="K37" i="51"/>
  <c r="I38" i="51"/>
  <c r="H38" i="51"/>
  <c r="E38" i="51"/>
  <c r="D38" i="51"/>
  <c r="C37" i="51"/>
  <c r="G38" i="51" l="1"/>
  <c r="H37" i="51"/>
  <c r="J37" i="51"/>
  <c r="F38" i="51"/>
  <c r="D37" i="51"/>
  <c r="E37" i="51"/>
  <c r="C38" i="51"/>
  <c r="K38" i="51"/>
  <c r="F37" i="51"/>
  <c r="J38" i="51"/>
  <c r="G37" i="51"/>
  <c r="I37" i="51"/>
  <c r="B75" i="51"/>
  <c r="C75" i="51"/>
  <c r="D75" i="51"/>
  <c r="E75" i="51"/>
  <c r="F75" i="51"/>
  <c r="G75" i="51"/>
  <c r="H75" i="51"/>
  <c r="I75" i="51"/>
  <c r="J75" i="51"/>
  <c r="K75" i="51"/>
  <c r="L75" i="51"/>
  <c r="F26" i="46" l="1"/>
  <c r="F11" i="46"/>
  <c r="F15" i="46" s="1"/>
  <c r="F35" i="46"/>
  <c r="L194" i="51" l="1"/>
  <c r="L193" i="51"/>
  <c r="F21" i="46"/>
  <c r="F22" i="46" s="1"/>
  <c r="G258" i="51" l="1"/>
  <c r="D20" i="46" l="1"/>
  <c r="D17" i="46"/>
  <c r="D18" i="46"/>
  <c r="D16" i="46"/>
  <c r="D12" i="46"/>
  <c r="D13" i="46"/>
  <c r="D14" i="46"/>
  <c r="D10" i="46"/>
  <c r="D9" i="46"/>
  <c r="G302" i="51"/>
  <c r="J332" i="51" l="1"/>
  <c r="I332" i="51"/>
  <c r="H332" i="51"/>
  <c r="L327" i="51"/>
  <c r="F327" i="51"/>
  <c r="E327" i="51"/>
  <c r="D327" i="51"/>
  <c r="C327" i="51"/>
  <c r="L326" i="51"/>
  <c r="F326" i="51"/>
  <c r="E326" i="51"/>
  <c r="D326" i="51"/>
  <c r="C326" i="51"/>
  <c r="L320" i="51"/>
  <c r="L332" i="51" s="1"/>
  <c r="F320" i="51"/>
  <c r="F332" i="51" s="1"/>
  <c r="E320" i="51"/>
  <c r="E332" i="51" s="1"/>
  <c r="D320" i="51"/>
  <c r="D332" i="51" s="1"/>
  <c r="C320" i="51"/>
  <c r="C332" i="51" s="1"/>
  <c r="L315" i="51"/>
  <c r="L322" i="51" s="1"/>
  <c r="L323" i="51" s="1"/>
  <c r="F315" i="51"/>
  <c r="F322" i="51" s="1"/>
  <c r="F323" i="51" s="1"/>
  <c r="E315" i="51"/>
  <c r="E322" i="51" s="1"/>
  <c r="E323" i="51" s="1"/>
  <c r="D315" i="51"/>
  <c r="D322" i="51" s="1"/>
  <c r="D323" i="51" s="1"/>
  <c r="C315" i="51"/>
  <c r="C322" i="51" s="1"/>
  <c r="C323" i="51" s="1"/>
  <c r="L302" i="51"/>
  <c r="K302" i="51"/>
  <c r="J302" i="51"/>
  <c r="I302" i="51"/>
  <c r="H302" i="51"/>
  <c r="F302" i="51"/>
  <c r="E302" i="51"/>
  <c r="D302" i="51"/>
  <c r="C302" i="51"/>
  <c r="G318" i="51" l="1"/>
  <c r="G317" i="51"/>
  <c r="K295" i="51"/>
  <c r="G289" i="51"/>
  <c r="G284" i="51"/>
  <c r="G283" i="51"/>
  <c r="G280" i="51"/>
  <c r="G278" i="51"/>
  <c r="G277" i="51"/>
  <c r="G276" i="51"/>
  <c r="G275" i="51"/>
  <c r="G273" i="51"/>
  <c r="G272" i="51"/>
  <c r="G271" i="51"/>
  <c r="G270" i="51"/>
  <c r="G269" i="51"/>
  <c r="G267" i="51"/>
  <c r="G266" i="51"/>
  <c r="G265" i="51"/>
  <c r="G285" i="51" s="1"/>
  <c r="G264" i="51"/>
  <c r="L198" i="51"/>
  <c r="K198" i="51"/>
  <c r="J198" i="51"/>
  <c r="I198" i="51"/>
  <c r="H198" i="51"/>
  <c r="G198" i="51"/>
  <c r="F198" i="51"/>
  <c r="E198" i="51"/>
  <c r="D198" i="51"/>
  <c r="K332" i="51" s="1"/>
  <c r="B198" i="51"/>
  <c r="K168" i="51"/>
  <c r="J168" i="51"/>
  <c r="I168" i="51"/>
  <c r="H168" i="51"/>
  <c r="G168" i="51"/>
  <c r="F168" i="51"/>
  <c r="E168" i="51"/>
  <c r="D168" i="51"/>
  <c r="C168" i="51"/>
  <c r="B168" i="51"/>
  <c r="E137" i="51"/>
  <c r="D137" i="51"/>
  <c r="C137" i="51"/>
  <c r="B137" i="51"/>
  <c r="G106" i="51"/>
  <c r="F106" i="51"/>
  <c r="E106" i="51"/>
  <c r="D106" i="51"/>
  <c r="C106" i="51"/>
  <c r="B106" i="51"/>
  <c r="E72" i="51"/>
  <c r="H71" i="51"/>
  <c r="H70" i="51"/>
  <c r="H69" i="51"/>
  <c r="H63" i="51"/>
  <c r="G279" i="51" s="1"/>
  <c r="H57" i="51"/>
  <c r="G274" i="51" s="1"/>
  <c r="E11" i="46"/>
  <c r="E15" i="46" s="1"/>
  <c r="D11" i="46"/>
  <c r="D15" i="46" s="1"/>
  <c r="C11" i="46"/>
  <c r="C15" i="46" s="1"/>
  <c r="D19" i="46"/>
  <c r="C19" i="46"/>
  <c r="E26" i="46"/>
  <c r="D26" i="46"/>
  <c r="C26" i="46"/>
  <c r="B26" i="46"/>
  <c r="E35" i="46"/>
  <c r="D35" i="46"/>
  <c r="C35" i="46"/>
  <c r="B35" i="46"/>
  <c r="H65" i="51" l="1"/>
  <c r="G281" i="51" s="1"/>
  <c r="G286" i="51"/>
  <c r="G287" i="51"/>
  <c r="G288" i="51" s="1"/>
  <c r="E21" i="46"/>
  <c r="E22" i="46" s="1"/>
  <c r="F142" i="51"/>
  <c r="K142" i="51" s="1"/>
  <c r="D21" i="46"/>
  <c r="D22" i="46" s="1"/>
  <c r="C49" i="51"/>
  <c r="B266" i="51" s="1"/>
  <c r="G324" i="51"/>
  <c r="G326" i="51" s="1"/>
  <c r="H72" i="51"/>
  <c r="J111" i="51"/>
  <c r="D235" i="51"/>
  <c r="D266" i="51" s="1"/>
  <c r="C21" i="46"/>
  <c r="C22" i="46" s="1"/>
  <c r="H66" i="51" l="1"/>
  <c r="G282" i="51" s="1"/>
  <c r="C266" i="51"/>
  <c r="E266" i="51" s="1"/>
  <c r="F140" i="51" l="1"/>
  <c r="K140" i="51" s="1"/>
  <c r="D233" i="51"/>
  <c r="D264" i="51" s="1"/>
  <c r="J109" i="51"/>
  <c r="C47" i="51" l="1"/>
  <c r="B264" i="51" s="1"/>
  <c r="C264" i="51"/>
  <c r="E264" i="51" l="1"/>
  <c r="E27" i="48" l="1"/>
  <c r="D27" i="48"/>
  <c r="K161" i="51" l="1"/>
  <c r="K152" i="51" l="1"/>
  <c r="L25" i="51" l="1"/>
  <c r="L33" i="51" s="1"/>
  <c r="L34" i="51" l="1"/>
  <c r="L40" i="51" l="1"/>
  <c r="K322" i="51" l="1"/>
  <c r="K321" i="51"/>
  <c r="K314" i="51"/>
  <c r="I40" i="51"/>
  <c r="J40" i="51"/>
  <c r="G321" i="51"/>
  <c r="G316" i="51"/>
  <c r="C40" i="51"/>
  <c r="G40" i="51"/>
  <c r="E40" i="51"/>
  <c r="F40" i="51"/>
  <c r="D40" i="51"/>
  <c r="H40" i="51"/>
  <c r="K40" i="51"/>
  <c r="K313" i="51"/>
  <c r="K312" i="51"/>
  <c r="K319" i="51"/>
  <c r="K327" i="51"/>
  <c r="I194" i="51" l="1"/>
  <c r="I193" i="51"/>
  <c r="G193" i="51"/>
  <c r="G194" i="51"/>
  <c r="J194" i="51"/>
  <c r="J193" i="51"/>
  <c r="C194" i="51"/>
  <c r="C193" i="51"/>
  <c r="B194" i="51"/>
  <c r="B193" i="51"/>
  <c r="K194" i="51"/>
  <c r="K193" i="51"/>
  <c r="E194" i="51"/>
  <c r="E193" i="51"/>
  <c r="H193" i="51"/>
  <c r="H194" i="51"/>
  <c r="D194" i="51"/>
  <c r="D193" i="51"/>
  <c r="F153" i="51"/>
  <c r="K153" i="51" s="1"/>
  <c r="C67" i="51"/>
  <c r="B284" i="51" s="1"/>
  <c r="K296" i="51"/>
  <c r="J130" i="51"/>
  <c r="C285" i="51" s="1"/>
  <c r="C68" i="51"/>
  <c r="B285" i="51" s="1"/>
  <c r="F139" i="51"/>
  <c r="C51" i="51"/>
  <c r="B268" i="51" s="1"/>
  <c r="F160" i="51"/>
  <c r="K160" i="51" s="1"/>
  <c r="D237" i="51"/>
  <c r="D268" i="51" s="1"/>
  <c r="D245" i="51"/>
  <c r="D276" i="51" s="1"/>
  <c r="J113" i="51"/>
  <c r="J129" i="51"/>
  <c r="F144" i="51"/>
  <c r="K144" i="51" s="1"/>
  <c r="J121" i="51"/>
  <c r="C276" i="51" s="1"/>
  <c r="F166" i="51"/>
  <c r="C55" i="51"/>
  <c r="B272" i="51" s="1"/>
  <c r="F147" i="51"/>
  <c r="K147" i="51" s="1"/>
  <c r="K311" i="51"/>
  <c r="K315" i="51" s="1"/>
  <c r="G319" i="51"/>
  <c r="G320" i="51" s="1"/>
  <c r="C54" i="51"/>
  <c r="B271" i="51" s="1"/>
  <c r="K316" i="51"/>
  <c r="K317" i="51"/>
  <c r="D240" i="51"/>
  <c r="D271" i="51" s="1"/>
  <c r="J116" i="51"/>
  <c r="C56" i="51"/>
  <c r="B273" i="51" s="1"/>
  <c r="F151" i="51"/>
  <c r="K151" i="51" s="1"/>
  <c r="F149" i="51"/>
  <c r="K149" i="51" s="1"/>
  <c r="J117" i="51"/>
  <c r="J118" i="51"/>
  <c r="C73" i="51"/>
  <c r="B290" i="51" s="1"/>
  <c r="D259" i="51"/>
  <c r="D290" i="51" s="1"/>
  <c r="D250" i="51"/>
  <c r="D281" i="51" s="1"/>
  <c r="F148" i="51"/>
  <c r="K148" i="51" s="1"/>
  <c r="J120" i="51"/>
  <c r="J126" i="51"/>
  <c r="F157" i="51"/>
  <c r="K157" i="51" s="1"/>
  <c r="D244" i="51"/>
  <c r="D275" i="51" s="1"/>
  <c r="C64" i="51"/>
  <c r="B281" i="51" s="1"/>
  <c r="D241" i="51"/>
  <c r="D272" i="51" s="1"/>
  <c r="D246" i="51"/>
  <c r="D277" i="51" s="1"/>
  <c r="J122" i="51"/>
  <c r="G328" i="51"/>
  <c r="G325" i="51"/>
  <c r="G327" i="51" s="1"/>
  <c r="C277" i="51" l="1"/>
  <c r="C284" i="51"/>
  <c r="H25" i="51"/>
  <c r="K25" i="51"/>
  <c r="G25" i="51"/>
  <c r="C58" i="51"/>
  <c r="B275" i="51" s="1"/>
  <c r="I25" i="51"/>
  <c r="J25" i="51"/>
  <c r="J110" i="51"/>
  <c r="D253" i="51"/>
  <c r="D284" i="51" s="1"/>
  <c r="D234" i="51"/>
  <c r="D265" i="51" s="1"/>
  <c r="C59" i="51"/>
  <c r="B276" i="51" s="1"/>
  <c r="E276" i="51" s="1"/>
  <c r="D254" i="51"/>
  <c r="D285" i="51" s="1"/>
  <c r="E285" i="51" s="1"/>
  <c r="F141" i="51"/>
  <c r="C268" i="51"/>
  <c r="E268" i="51" s="1"/>
  <c r="K323" i="51"/>
  <c r="K324" i="51"/>
  <c r="B37" i="51"/>
  <c r="B38" i="51"/>
  <c r="C48" i="51"/>
  <c r="D242" i="51"/>
  <c r="D273" i="51" s="1"/>
  <c r="K166" i="51"/>
  <c r="C272" i="51"/>
  <c r="E272" i="51" s="1"/>
  <c r="B13" i="46" s="1"/>
  <c r="G332" i="51"/>
  <c r="F155" i="51"/>
  <c r="K155" i="51" s="1"/>
  <c r="K318" i="51"/>
  <c r="J135" i="51"/>
  <c r="C275" i="51"/>
  <c r="C271" i="51"/>
  <c r="E271" i="51" s="1"/>
  <c r="C62" i="51"/>
  <c r="B279" i="51" s="1"/>
  <c r="F154" i="51"/>
  <c r="K154" i="51" s="1"/>
  <c r="C61" i="51"/>
  <c r="B278" i="51" s="1"/>
  <c r="J124" i="51"/>
  <c r="D239" i="51"/>
  <c r="D270" i="51" s="1"/>
  <c r="D248" i="51"/>
  <c r="D279" i="51" s="1"/>
  <c r="G243" i="51"/>
  <c r="C53" i="51"/>
  <c r="B270" i="51" s="1"/>
  <c r="F146" i="51"/>
  <c r="K146" i="51" s="1"/>
  <c r="J115" i="51"/>
  <c r="F143" i="51"/>
  <c r="K143" i="51" s="1"/>
  <c r="C281" i="51"/>
  <c r="E281" i="51" s="1"/>
  <c r="B20" i="46" s="1"/>
  <c r="C273" i="51"/>
  <c r="F164" i="51"/>
  <c r="K325" i="51"/>
  <c r="D257" i="51"/>
  <c r="C71" i="51"/>
  <c r="J133" i="51"/>
  <c r="J134" i="51" s="1"/>
  <c r="G251" i="51" l="1"/>
  <c r="G252" i="51" s="1"/>
  <c r="J33" i="51"/>
  <c r="J34" i="51" s="1"/>
  <c r="H33" i="51"/>
  <c r="H34" i="51" s="1"/>
  <c r="I33" i="51"/>
  <c r="I34" i="51" s="1"/>
  <c r="G33" i="51"/>
  <c r="G34" i="51" s="1"/>
  <c r="F33" i="51"/>
  <c r="F34" i="51" s="1"/>
  <c r="C33" i="51"/>
  <c r="C34" i="51" s="1"/>
  <c r="K33" i="51"/>
  <c r="K34" i="51" s="1"/>
  <c r="E33" i="51"/>
  <c r="E34" i="51" s="1"/>
  <c r="D33" i="51"/>
  <c r="D34" i="51" s="1"/>
  <c r="E284" i="51"/>
  <c r="E275" i="51"/>
  <c r="B10" i="46" s="1"/>
  <c r="C60" i="51"/>
  <c r="B277" i="51" s="1"/>
  <c r="E277" i="51" s="1"/>
  <c r="B16" i="46" s="1"/>
  <c r="C63" i="51"/>
  <c r="B280" i="51" s="1"/>
  <c r="B265" i="51"/>
  <c r="C69" i="51"/>
  <c r="C70" i="51"/>
  <c r="D287" i="51"/>
  <c r="D255" i="51"/>
  <c r="D286" i="51"/>
  <c r="D256" i="51"/>
  <c r="G315" i="51"/>
  <c r="D236" i="51"/>
  <c r="J132" i="51"/>
  <c r="J131" i="51"/>
  <c r="K141" i="51"/>
  <c r="F163" i="51"/>
  <c r="F162" i="51"/>
  <c r="C50" i="51"/>
  <c r="B267" i="51" s="1"/>
  <c r="K320" i="51"/>
  <c r="K164" i="51"/>
  <c r="C288" i="51" s="1"/>
  <c r="E273" i="51"/>
  <c r="B40" i="51"/>
  <c r="F156" i="51"/>
  <c r="K156" i="51" s="1"/>
  <c r="F145" i="51"/>
  <c r="K145" i="51" s="1"/>
  <c r="K150" i="51" s="1"/>
  <c r="D238" i="51"/>
  <c r="D269" i="51" s="1"/>
  <c r="K326" i="51"/>
  <c r="J114" i="51"/>
  <c r="J119" i="51" s="1"/>
  <c r="C52" i="51"/>
  <c r="B269" i="51" s="1"/>
  <c r="C279" i="51"/>
  <c r="E279" i="51" s="1"/>
  <c r="B18" i="46" s="1"/>
  <c r="D249" i="51"/>
  <c r="D280" i="51" s="1"/>
  <c r="C290" i="51"/>
  <c r="E290" i="51" s="1"/>
  <c r="D247" i="51"/>
  <c r="D278" i="51" s="1"/>
  <c r="J123" i="51"/>
  <c r="C278" i="51" s="1"/>
  <c r="C270" i="51"/>
  <c r="E270" i="51" s="1"/>
  <c r="D288" i="51"/>
  <c r="C267" i="51"/>
  <c r="B288" i="51"/>
  <c r="B33" i="51" l="1"/>
  <c r="C65" i="51" s="1"/>
  <c r="B282" i="51" s="1"/>
  <c r="C57" i="51"/>
  <c r="B274" i="51" s="1"/>
  <c r="D267" i="51"/>
  <c r="E267" i="51" s="1"/>
  <c r="B9" i="46" s="1"/>
  <c r="D243" i="51"/>
  <c r="D274" i="51" s="1"/>
  <c r="G322" i="51"/>
  <c r="G323" i="51" s="1"/>
  <c r="B286" i="51"/>
  <c r="B287" i="51"/>
  <c r="K163" i="51"/>
  <c r="K162" i="51"/>
  <c r="C265" i="51"/>
  <c r="F150" i="51"/>
  <c r="C269" i="51"/>
  <c r="E269" i="51" s="1"/>
  <c r="B12" i="46" s="1"/>
  <c r="F165" i="51"/>
  <c r="K165" i="51"/>
  <c r="D258" i="51"/>
  <c r="C274" i="51"/>
  <c r="D252" i="51"/>
  <c r="D283" i="51" s="1"/>
  <c r="D251" i="51"/>
  <c r="D282" i="51" s="1"/>
  <c r="E278" i="51"/>
  <c r="B17" i="46" s="1"/>
  <c r="B19" i="46" s="1"/>
  <c r="C72" i="51"/>
  <c r="D289" i="51"/>
  <c r="F159" i="51"/>
  <c r="K159" i="51" s="1"/>
  <c r="F158" i="51"/>
  <c r="K158" i="51" s="1"/>
  <c r="E288" i="51"/>
  <c r="B289" i="51"/>
  <c r="B34" i="51" l="1"/>
  <c r="C66" i="51" s="1"/>
  <c r="B283" i="51" s="1"/>
  <c r="C280" i="51"/>
  <c r="E280" i="51" s="1"/>
  <c r="E289" i="51" s="1"/>
  <c r="J128" i="51"/>
  <c r="J127" i="51"/>
  <c r="C282" i="51" s="1"/>
  <c r="E282" i="51" s="1"/>
  <c r="C287" i="51"/>
  <c r="C286" i="51"/>
  <c r="E265" i="51"/>
  <c r="E274" i="51"/>
  <c r="B11" i="46" l="1"/>
  <c r="B15" i="46" s="1"/>
  <c r="C289" i="51"/>
  <c r="C283" i="51"/>
  <c r="E283" i="51" s="1"/>
  <c r="E287" i="51"/>
  <c r="E286" i="51"/>
  <c r="B21" i="46" l="1"/>
  <c r="B22" i="46" s="1"/>
  <c r="C11" i="51" l="1"/>
  <c r="C9" i="5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Grant Thornton LLP</author>
  </authors>
  <commentList>
    <comment ref="A16" authorId="0" shapeId="0" xr:uid="{00000000-0006-0000-0000-000001000000}">
      <text>
        <r>
          <rPr>
            <b/>
            <sz val="9"/>
            <color indexed="81"/>
            <rFont val="Tahoma"/>
            <family val="2"/>
          </rPr>
          <t xml:space="preserve">[3] Activity: </t>
        </r>
        <r>
          <rPr>
            <sz val="9"/>
            <color indexed="81"/>
            <rFont val="Tahoma"/>
            <family val="2"/>
          </rPr>
          <t xml:space="preserve">An Activity is defined by the MWR category (A/B/C) and the MWR accounting code.  There may be multiple activities within one site. An example, Food &amp; Beverage ( Cat C) within a Library (Cat A) would be represented as two activities within one site.
</t>
        </r>
        <r>
          <rPr>
            <b/>
            <sz val="9"/>
            <color indexed="81"/>
            <rFont val="Tahoma"/>
            <family val="2"/>
          </rPr>
          <t>Example:</t>
        </r>
        <r>
          <rPr>
            <sz val="9"/>
            <color indexed="81"/>
            <rFont val="Tahoma"/>
            <family val="2"/>
          </rPr>
          <t xml:space="preserve"> Army recreation center (Cat A) has Category A programs such as Single Soldiers, Category B  Information, Tickets, and Tours and a Category C  Snack Bar. The Site/Center may also have a Category B instructional Chess class and therefore you would have a total of 4 activities.</t>
        </r>
      </text>
    </comment>
    <comment ref="A19" authorId="0" shapeId="0" xr:uid="{00000000-0006-0000-0000-000002000000}">
      <text>
        <r>
          <rPr>
            <sz val="9"/>
            <color indexed="81"/>
            <rFont val="Tahoma"/>
            <family val="2"/>
          </rPr>
          <t>Please include Food &amp; Beverage costs only</t>
        </r>
      </text>
    </comment>
    <comment ref="A20" authorId="0" shapeId="0" xr:uid="{00000000-0006-0000-0000-000003000000}">
      <text>
        <r>
          <rPr>
            <b/>
            <sz val="9"/>
            <color indexed="81"/>
            <rFont val="Tahoma"/>
            <family val="2"/>
          </rPr>
          <t xml:space="preserve">GLAC:
</t>
        </r>
        <r>
          <rPr>
            <u/>
            <sz val="9"/>
            <color indexed="81"/>
            <rFont val="Tahoma"/>
            <family val="2"/>
          </rPr>
          <t>Participation fees and charges</t>
        </r>
        <r>
          <rPr>
            <sz val="9"/>
            <color indexed="81"/>
            <rFont val="Tahoma"/>
            <family val="2"/>
          </rPr>
          <t xml:space="preserve">
406 - Amusements Income
</t>
        </r>
        <r>
          <rPr>
            <u/>
            <sz val="9"/>
            <color indexed="81"/>
            <rFont val="Tahoma"/>
            <family val="2"/>
          </rPr>
          <t>Concessionaire Income</t>
        </r>
        <r>
          <rPr>
            <sz val="9"/>
            <color indexed="81"/>
            <rFont val="Tahoma"/>
            <family val="2"/>
          </rPr>
          <t xml:space="preserve">
404 - Concessionaire Income
</t>
        </r>
        <r>
          <rPr>
            <u/>
            <sz val="9"/>
            <color indexed="81"/>
            <rFont val="Tahoma"/>
            <family val="2"/>
          </rPr>
          <t>Other</t>
        </r>
        <r>
          <rPr>
            <sz val="9"/>
            <color indexed="81"/>
            <rFont val="Tahoma"/>
            <family val="2"/>
          </rPr>
          <t xml:space="preserve">
405 - Rental Income
408 - Other APF Income
409 - Reimbursement Income
410 - Commercial Sponsorhip Income
411 - Inter and Intra Income
412 - Other Operating Income</t>
        </r>
      </text>
    </comment>
    <comment ref="A21" authorId="0" shapeId="0" xr:uid="{00000000-0006-0000-0000-000004000000}">
      <text>
        <r>
          <rPr>
            <b/>
            <u/>
            <sz val="9"/>
            <color indexed="81"/>
            <rFont val="Tahoma"/>
            <family val="2"/>
          </rPr>
          <t>GLAC:</t>
        </r>
        <r>
          <rPr>
            <sz val="9"/>
            <color indexed="81"/>
            <rFont val="Tahoma"/>
            <family val="2"/>
          </rPr>
          <t xml:space="preserve">
403 - Participation Fees Income</t>
        </r>
      </text>
    </comment>
    <comment ref="A22" authorId="0" shapeId="0" xr:uid="{00000000-0006-0000-0000-000005000000}">
      <text>
        <r>
          <rPr>
            <b/>
            <sz val="9"/>
            <color indexed="81"/>
            <rFont val="Tahoma"/>
            <family val="2"/>
          </rPr>
          <t xml:space="preserve">GLAC:
</t>
        </r>
        <r>
          <rPr>
            <sz val="9"/>
            <color indexed="81"/>
            <rFont val="Tahoma"/>
            <family val="2"/>
          </rPr>
          <t>403</t>
        </r>
        <r>
          <rPr>
            <b/>
            <sz val="9"/>
            <color indexed="81"/>
            <rFont val="Tahoma"/>
            <family val="2"/>
          </rPr>
          <t xml:space="preserve"> - </t>
        </r>
        <r>
          <rPr>
            <sz val="9"/>
            <color indexed="81"/>
            <rFont val="Tahoma"/>
            <family val="2"/>
          </rPr>
          <t>Gaming Income</t>
        </r>
      </text>
    </comment>
    <comment ref="A23" authorId="0" shapeId="0" xr:uid="{00000000-0006-0000-0000-000006000000}">
      <text>
        <r>
          <rPr>
            <b/>
            <sz val="9"/>
            <color indexed="81"/>
            <rFont val="Tahoma"/>
            <family val="2"/>
          </rPr>
          <t xml:space="preserve">GLAC:
</t>
        </r>
        <r>
          <rPr>
            <u/>
            <sz val="9"/>
            <color indexed="81"/>
            <rFont val="Tahoma"/>
            <family val="2"/>
          </rPr>
          <t xml:space="preserve">Dividends
</t>
        </r>
        <r>
          <rPr>
            <sz val="9"/>
            <color indexed="81"/>
            <rFont val="Tahoma"/>
            <family val="2"/>
          </rPr>
          <t>622 - Exchange Dividend Income
623 - Headquarters Exchange Dividend Income
Other
600 - Interest Income
601 - Assessment Income
602 - Rebates Income
610 - Retirement Contributions Income
611 - Basic Wage Offset Income
620 - Contribution/Donation Income
621 - Subsidy Income
630 - Realized Gains and Losses for Foreign Currency Income
631 - Realized Gains and Losses for Sale of Fixed Assets
641 - Prior Year Income Adjustment
642 - Other Non-operating Income</t>
        </r>
        <r>
          <rPr>
            <b/>
            <sz val="9"/>
            <color indexed="81"/>
            <rFont val="Tahoma"/>
            <family val="2"/>
          </rPr>
          <t xml:space="preserve">
</t>
        </r>
        <r>
          <rPr>
            <sz val="9"/>
            <color indexed="81"/>
            <rFont val="Tahoma"/>
            <family val="2"/>
          </rPr>
          <t xml:space="preserve">
</t>
        </r>
        <r>
          <rPr>
            <b/>
            <sz val="9"/>
            <color indexed="81"/>
            <rFont val="Tahoma"/>
            <family val="2"/>
          </rPr>
          <t xml:space="preserve">
</t>
        </r>
        <r>
          <rPr>
            <sz val="9"/>
            <color indexed="81"/>
            <rFont val="Tahoma"/>
            <family val="2"/>
          </rPr>
          <t xml:space="preserve">
</t>
        </r>
      </text>
    </comment>
    <comment ref="A24" authorId="0" shapeId="0" xr:uid="{00000000-0006-0000-0000-000007000000}">
      <text>
        <r>
          <rPr>
            <b/>
            <sz val="9"/>
            <color indexed="81"/>
            <rFont val="Tahoma"/>
            <family val="2"/>
          </rPr>
          <t xml:space="preserve">GLAC:
</t>
        </r>
        <r>
          <rPr>
            <strike/>
            <sz val="9"/>
            <color indexed="81"/>
            <rFont val="Tahoma"/>
            <family val="2"/>
          </rPr>
          <t>624 - Extraordinary Income</t>
        </r>
        <r>
          <rPr>
            <sz val="9"/>
            <color indexed="81"/>
            <rFont val="Tahoma"/>
            <family val="2"/>
          </rPr>
          <t xml:space="preserve"> 
6260 - Unusual and/or Infrequent Revenue
</t>
        </r>
      </text>
    </comment>
    <comment ref="A26" authorId="0" shapeId="0" xr:uid="{00000000-0006-0000-0000-000008000000}">
      <text>
        <r>
          <rPr>
            <b/>
            <sz val="9"/>
            <color indexed="81"/>
            <rFont val="Tahoma"/>
            <family val="2"/>
          </rPr>
          <t xml:space="preserve">GLAC:
</t>
        </r>
        <r>
          <rPr>
            <sz val="9"/>
            <color indexed="81"/>
            <rFont val="Tahoma"/>
            <family val="2"/>
          </rPr>
          <t>500 - Purchases
501 - Purchases Discounts and Allowances</t>
        </r>
        <r>
          <rPr>
            <b/>
            <sz val="9"/>
            <color indexed="81"/>
            <rFont val="Tahoma"/>
            <family val="2"/>
          </rPr>
          <t xml:space="preserve">
</t>
        </r>
        <r>
          <rPr>
            <sz val="9"/>
            <color indexed="81"/>
            <rFont val="Tahoma"/>
            <family val="2"/>
          </rPr>
          <t>502 - Cost of Goods Sold</t>
        </r>
      </text>
    </comment>
    <comment ref="A28" authorId="0" shapeId="0" xr:uid="{00000000-0006-0000-0000-000009000000}">
      <text>
        <r>
          <rPr>
            <b/>
            <sz val="9"/>
            <color indexed="81"/>
            <rFont val="Tahoma"/>
            <family val="2"/>
          </rPr>
          <t>GLAC:</t>
        </r>
        <r>
          <rPr>
            <sz val="9"/>
            <color indexed="81"/>
            <rFont val="Tahoma"/>
            <family val="2"/>
          </rPr>
          <t xml:space="preserve">
505 - Wage Expense
506 - Tax Expense
507 - Employee insurance Expense
508 - Retirement Expense
509 - Other Employee Benefit Expense
510 - Other Expenses to Employees
520 - Supplies Expense
521 - Non-Capitalized Furniture, Fixtures and Equipment Expense
522 - Repairs and Maintenance Expense
523 - Communication Expense
524 - Utilities Expense
525 - Rental Expense
526 - Insurance Premium Expense
527 - Depreciation and Amortization Expense
528 - Travel Expense
529 - Transportation Expense
535 - Reimbursed Common Support Expense
536 - Claims Expense
537 - Grants Expense
539 - Inter and Intra Expense
545 - Contract Services Expense
546 - Advertising and Promotion Expense
547 - Entertainment Expense
548 - Credit Cards Expense
549 - Bad Debt Expense
550 - Laundry and Dry Cleaning Expense
551 - Commercial Sponsorship Expense
552 - Other Operating Expense</t>
        </r>
      </text>
    </comment>
    <comment ref="A29" authorId="0" shapeId="0" xr:uid="{00000000-0006-0000-0000-00000A000000}">
      <text>
        <r>
          <rPr>
            <b/>
            <sz val="9"/>
            <color indexed="81"/>
            <rFont val="Tahoma"/>
            <family val="2"/>
          </rPr>
          <t xml:space="preserve">GLAC:
</t>
        </r>
        <r>
          <rPr>
            <sz val="9"/>
            <color indexed="81"/>
            <rFont val="Tahoma"/>
            <family val="2"/>
          </rPr>
          <t>700 - Interest Expenses
701 - Assessment Expense
702 - Prior Year(s) Expense Adjustment
705 - Other Non-operating Expense</t>
        </r>
      </text>
    </comment>
    <comment ref="A30" authorId="0" shapeId="0" xr:uid="{00000000-0006-0000-0000-00000B000000}">
      <text>
        <r>
          <rPr>
            <b/>
            <sz val="9"/>
            <color indexed="81"/>
            <rFont val="Tahoma"/>
            <family val="2"/>
          </rPr>
          <t xml:space="preserve">GLAC:
</t>
        </r>
        <r>
          <rPr>
            <strike/>
            <sz val="9"/>
            <color indexed="81"/>
            <rFont val="Tahoma"/>
            <family val="2"/>
          </rPr>
          <t>703 - Extraordinary Expense</t>
        </r>
        <r>
          <rPr>
            <sz val="9"/>
            <color indexed="81"/>
            <rFont val="Tahoma"/>
            <family val="2"/>
          </rPr>
          <t xml:space="preserve">
7040 - Unusual and/or Infrequent Expenses</t>
        </r>
      </text>
    </comment>
    <comment ref="A31" authorId="0" shapeId="0" xr:uid="{00000000-0006-0000-0000-00000C000000}">
      <text>
        <r>
          <rPr>
            <b/>
            <sz val="9"/>
            <color indexed="81"/>
            <rFont val="Tahoma"/>
            <family val="2"/>
          </rPr>
          <t xml:space="preserve">[5] </t>
        </r>
        <r>
          <rPr>
            <sz val="9"/>
            <color indexed="81"/>
            <rFont val="Tahoma"/>
            <family val="2"/>
          </rPr>
          <t>Total NAF Expenses (excluding COG, USA/UFM/MOA, Depreciation)</t>
        </r>
      </text>
    </comment>
    <comment ref="A32" authorId="0" shapeId="0" xr:uid="{00000000-0006-0000-0000-00000D000000}">
      <text>
        <r>
          <rPr>
            <b/>
            <sz val="9"/>
            <color indexed="81"/>
            <rFont val="Tahoma"/>
            <family val="2"/>
          </rPr>
          <t xml:space="preserve">GLAC:
</t>
        </r>
        <r>
          <rPr>
            <sz val="9"/>
            <color indexed="81"/>
            <rFont val="Tahoma"/>
            <family val="2"/>
          </rPr>
          <t xml:space="preserve">527 - Depreciation and Amortization Expense
</t>
        </r>
      </text>
    </comment>
    <comment ref="A33" authorId="0" shapeId="0" xr:uid="{00000000-0006-0000-0000-00000E000000}">
      <text>
        <r>
          <rPr>
            <b/>
            <sz val="9"/>
            <color indexed="81"/>
            <rFont val="Tahoma"/>
            <family val="2"/>
          </rPr>
          <t xml:space="preserve">[6] Net Income (NI): </t>
        </r>
        <r>
          <rPr>
            <sz val="9"/>
            <color indexed="81"/>
            <rFont val="Tahoma"/>
            <family val="2"/>
          </rPr>
          <t>Net Income is considered a company's total earnings (or profit) and is often referred to as the "Bottom Line." It is calculated by taking total revenues and adjusting for the cost of doing business; i.e. depreciation and all other expenses.</t>
        </r>
      </text>
    </comment>
    <comment ref="A34" authorId="0" shapeId="0" xr:uid="{00000000-0006-0000-0000-00000F000000}">
      <text>
        <r>
          <rPr>
            <b/>
            <sz val="9"/>
            <color indexed="81"/>
            <rFont val="Tahoma"/>
            <family val="2"/>
          </rPr>
          <t>[7] Net Income Before Depreciation (NIBD):</t>
        </r>
        <r>
          <rPr>
            <sz val="9"/>
            <color indexed="81"/>
            <rFont val="Tahoma"/>
            <family val="2"/>
          </rPr>
          <t xml:space="preserve">Is the same equation as Net Income except that Depreciation is not accounted for and thus excluded from the calculation.  NIBD will always be greater than or equal to NI.
</t>
        </r>
        <r>
          <rPr>
            <b/>
            <sz val="9"/>
            <color indexed="81"/>
            <rFont val="Tahoma"/>
            <family val="2"/>
          </rPr>
          <t xml:space="preserve">
</t>
        </r>
      </text>
    </comment>
    <comment ref="A35" authorId="0" shapeId="0" xr:uid="{00000000-0006-0000-0000-000010000000}">
      <text>
        <r>
          <rPr>
            <b/>
            <sz val="9"/>
            <color indexed="81"/>
            <rFont val="Tahoma"/>
            <family val="2"/>
          </rPr>
          <t xml:space="preserve">[8] </t>
        </r>
        <r>
          <rPr>
            <sz val="9"/>
            <color indexed="81"/>
            <rFont val="Tahoma"/>
            <family val="2"/>
          </rPr>
          <t xml:space="preserve">Provide the number of activities having a Net Income (NI) that is less than $0 </t>
        </r>
        <r>
          <rPr>
            <b/>
            <sz val="9"/>
            <color indexed="81"/>
            <rFont val="Tahoma"/>
            <family val="2"/>
          </rPr>
          <t xml:space="preserve">
</t>
        </r>
      </text>
    </comment>
    <comment ref="A36" authorId="0" shapeId="0" xr:uid="{00000000-0006-0000-0000-000011000000}">
      <text>
        <r>
          <rPr>
            <b/>
            <sz val="9"/>
            <color indexed="81"/>
            <rFont val="Tahoma"/>
            <family val="2"/>
          </rPr>
          <t xml:space="preserve">[9] </t>
        </r>
        <r>
          <rPr>
            <sz val="9"/>
            <color indexed="81"/>
            <rFont val="Tahoma"/>
            <family val="2"/>
          </rPr>
          <t xml:space="preserve">Provide the number of activities having a Net Income Before Depreciation (NIBD)  that is less than $0. </t>
        </r>
      </text>
    </comment>
    <comment ref="A39" authorId="0" shapeId="0" xr:uid="{00000000-0006-0000-0000-000012000000}">
      <text>
        <r>
          <rPr>
            <b/>
            <sz val="9"/>
            <color indexed="81"/>
            <rFont val="Tahoma"/>
            <family val="2"/>
          </rPr>
          <t xml:space="preserve">[10] </t>
        </r>
        <r>
          <rPr>
            <sz val="9"/>
            <color indexed="81"/>
            <rFont val="Tahoma"/>
            <family val="2"/>
          </rPr>
          <t xml:space="preserve">This includes APF support provided through USA/UFM for MWR. </t>
        </r>
        <r>
          <rPr>
            <b/>
            <sz val="9"/>
            <color indexed="81"/>
            <rFont val="Tahoma"/>
            <family val="2"/>
          </rPr>
          <t xml:space="preserve">
</t>
        </r>
      </text>
    </comment>
    <comment ref="A48" authorId="0" shapeId="0" xr:uid="{00000000-0006-0000-0000-000013000000}">
      <text>
        <r>
          <rPr>
            <b/>
            <sz val="9"/>
            <color indexed="81"/>
            <rFont val="Tahoma"/>
            <family val="2"/>
          </rPr>
          <t xml:space="preserve">[3] Activity: </t>
        </r>
        <r>
          <rPr>
            <sz val="9"/>
            <color indexed="81"/>
            <rFont val="Tahoma"/>
            <family val="2"/>
          </rPr>
          <t xml:space="preserve">An Activity is defined by the MWR category (A/B/C) and the MWR accounting code.  There may be multiple activities within one site. An example, Food &amp; Beverage ( Cat C) within a Library (Cat A) would be represented as two activities within one site.
</t>
        </r>
        <r>
          <rPr>
            <b/>
            <sz val="9"/>
            <color indexed="81"/>
            <rFont val="Tahoma"/>
            <family val="2"/>
          </rPr>
          <t>Example:</t>
        </r>
        <r>
          <rPr>
            <sz val="9"/>
            <color indexed="81"/>
            <rFont val="Tahoma"/>
            <family val="2"/>
          </rPr>
          <t xml:space="preserve"> Army recreation center (Cat A) has Category A programs such as Single Soldiers, Category B  Information, Tickets, and Tours and a Category C  Snack Bar. The Site/Center may also have a Category B instructional Chess class and therefore you would have a total of 4 activities.</t>
        </r>
      </text>
    </comment>
    <comment ref="A51" authorId="0" shapeId="0" xr:uid="{00000000-0006-0000-0000-000014000000}">
      <text>
        <r>
          <rPr>
            <sz val="9"/>
            <color indexed="81"/>
            <rFont val="Tahoma"/>
            <family val="2"/>
          </rPr>
          <t>Please include Food &amp; Beverage costs only</t>
        </r>
      </text>
    </comment>
    <comment ref="A52" authorId="0" shapeId="0" xr:uid="{00000000-0006-0000-0000-000015000000}">
      <text>
        <r>
          <rPr>
            <b/>
            <sz val="9"/>
            <color indexed="81"/>
            <rFont val="Tahoma"/>
            <family val="2"/>
          </rPr>
          <t xml:space="preserve">GLAC:
</t>
        </r>
        <r>
          <rPr>
            <u/>
            <sz val="9"/>
            <color indexed="81"/>
            <rFont val="Tahoma"/>
            <family val="2"/>
          </rPr>
          <t>Participation fees and charges</t>
        </r>
        <r>
          <rPr>
            <sz val="9"/>
            <color indexed="81"/>
            <rFont val="Tahoma"/>
            <family val="2"/>
          </rPr>
          <t xml:space="preserve">
406 - Amusements Income
</t>
        </r>
        <r>
          <rPr>
            <u/>
            <sz val="9"/>
            <color indexed="81"/>
            <rFont val="Tahoma"/>
            <family val="2"/>
          </rPr>
          <t>Concessionaire Income</t>
        </r>
        <r>
          <rPr>
            <sz val="9"/>
            <color indexed="81"/>
            <rFont val="Tahoma"/>
            <family val="2"/>
          </rPr>
          <t xml:space="preserve">
404 - Concessionaire Income
</t>
        </r>
        <r>
          <rPr>
            <u/>
            <sz val="9"/>
            <color indexed="81"/>
            <rFont val="Tahoma"/>
            <family val="2"/>
          </rPr>
          <t>Other</t>
        </r>
        <r>
          <rPr>
            <sz val="9"/>
            <color indexed="81"/>
            <rFont val="Tahoma"/>
            <family val="2"/>
          </rPr>
          <t xml:space="preserve">
405 - Rental Income
408 - Other APF Income
409 - Reimbursement Income
410 - Commercial Sponsorhip Income
411 - Inter and Intra Income
412 - Other Operating Income</t>
        </r>
      </text>
    </comment>
    <comment ref="A53" authorId="0" shapeId="0" xr:uid="{00000000-0006-0000-0000-000016000000}">
      <text>
        <r>
          <rPr>
            <b/>
            <u/>
            <sz val="9"/>
            <color indexed="81"/>
            <rFont val="Tahoma"/>
            <family val="2"/>
          </rPr>
          <t>GLAC:</t>
        </r>
        <r>
          <rPr>
            <sz val="9"/>
            <color indexed="81"/>
            <rFont val="Tahoma"/>
            <family val="2"/>
          </rPr>
          <t xml:space="preserve">
403 - Participation Fees Income</t>
        </r>
      </text>
    </comment>
    <comment ref="A54" authorId="0" shapeId="0" xr:uid="{00000000-0006-0000-0000-000017000000}">
      <text>
        <r>
          <rPr>
            <b/>
            <sz val="9"/>
            <color indexed="81"/>
            <rFont val="Tahoma"/>
            <family val="2"/>
          </rPr>
          <t xml:space="preserve">GLAC:
</t>
        </r>
        <r>
          <rPr>
            <sz val="9"/>
            <color indexed="81"/>
            <rFont val="Tahoma"/>
            <family val="2"/>
          </rPr>
          <t>403</t>
        </r>
        <r>
          <rPr>
            <b/>
            <sz val="9"/>
            <color indexed="81"/>
            <rFont val="Tahoma"/>
            <family val="2"/>
          </rPr>
          <t xml:space="preserve"> - </t>
        </r>
        <r>
          <rPr>
            <sz val="9"/>
            <color indexed="81"/>
            <rFont val="Tahoma"/>
            <family val="2"/>
          </rPr>
          <t>Gaming Income</t>
        </r>
      </text>
    </comment>
    <comment ref="A55" authorId="0" shapeId="0" xr:uid="{00000000-0006-0000-0000-000018000000}">
      <text>
        <r>
          <rPr>
            <b/>
            <sz val="9"/>
            <color indexed="81"/>
            <rFont val="Tahoma"/>
            <family val="2"/>
          </rPr>
          <t xml:space="preserve">GLAC:
</t>
        </r>
        <r>
          <rPr>
            <u/>
            <sz val="9"/>
            <color indexed="81"/>
            <rFont val="Tahoma"/>
            <family val="2"/>
          </rPr>
          <t xml:space="preserve">Dividends
</t>
        </r>
        <r>
          <rPr>
            <sz val="9"/>
            <color indexed="81"/>
            <rFont val="Tahoma"/>
            <family val="2"/>
          </rPr>
          <t>622 - Exchange Dividend Income
623 - Headquarters Exchange Dividend Income
Other
600 - Interest Income
601 - Assessment Income
602 - Rebates Income
610 - Retirement Contributions Income
611 - Basic Wage Offset Income
620 - Contribution/Donation Income
621 - Subsidy Income
630 - Realized Gains and Losses for Foreign Currency Income
631 - Realized Gains and Losses for Sale of Fixed Assets
641 - Prior Year Income Adjustment
642 - Other Non-operating Income</t>
        </r>
        <r>
          <rPr>
            <b/>
            <sz val="9"/>
            <color indexed="81"/>
            <rFont val="Tahoma"/>
            <family val="2"/>
          </rPr>
          <t xml:space="preserve">
</t>
        </r>
        <r>
          <rPr>
            <sz val="9"/>
            <color indexed="81"/>
            <rFont val="Tahoma"/>
            <family val="2"/>
          </rPr>
          <t xml:space="preserve">
</t>
        </r>
        <r>
          <rPr>
            <b/>
            <sz val="9"/>
            <color indexed="81"/>
            <rFont val="Tahoma"/>
            <family val="2"/>
          </rPr>
          <t xml:space="preserve">
</t>
        </r>
        <r>
          <rPr>
            <sz val="9"/>
            <color indexed="81"/>
            <rFont val="Tahoma"/>
            <family val="2"/>
          </rPr>
          <t xml:space="preserve">
</t>
        </r>
      </text>
    </comment>
    <comment ref="A56" authorId="0" shapeId="0" xr:uid="{00000000-0006-0000-0000-000019000000}">
      <text>
        <r>
          <rPr>
            <b/>
            <sz val="9"/>
            <color indexed="81"/>
            <rFont val="Tahoma"/>
            <family val="2"/>
          </rPr>
          <t xml:space="preserve">GLAC:
</t>
        </r>
        <r>
          <rPr>
            <strike/>
            <sz val="9"/>
            <color indexed="81"/>
            <rFont val="Tahoma"/>
            <family val="2"/>
          </rPr>
          <t>624 - Extraordinary Income</t>
        </r>
        <r>
          <rPr>
            <sz val="9"/>
            <color indexed="81"/>
            <rFont val="Tahoma"/>
            <family val="2"/>
          </rPr>
          <t xml:space="preserve"> 
6260 - Unusual and/or Infrequent Revenue
</t>
        </r>
      </text>
    </comment>
    <comment ref="A58" authorId="0" shapeId="0" xr:uid="{00000000-0006-0000-0000-00001A000000}">
      <text>
        <r>
          <rPr>
            <b/>
            <sz val="9"/>
            <color indexed="81"/>
            <rFont val="Tahoma"/>
            <family val="2"/>
          </rPr>
          <t xml:space="preserve">GLAC:
</t>
        </r>
        <r>
          <rPr>
            <sz val="9"/>
            <color indexed="81"/>
            <rFont val="Tahoma"/>
            <family val="2"/>
          </rPr>
          <t>500 - Purchases
501 - Purchases Discounts and Allowances</t>
        </r>
        <r>
          <rPr>
            <b/>
            <sz val="9"/>
            <color indexed="81"/>
            <rFont val="Tahoma"/>
            <family val="2"/>
          </rPr>
          <t xml:space="preserve">
</t>
        </r>
        <r>
          <rPr>
            <sz val="9"/>
            <color indexed="81"/>
            <rFont val="Tahoma"/>
            <family val="2"/>
          </rPr>
          <t>502 - Cost of Goods Sold</t>
        </r>
      </text>
    </comment>
    <comment ref="A60" authorId="0" shapeId="0" xr:uid="{00000000-0006-0000-0000-00001B000000}">
      <text>
        <r>
          <rPr>
            <b/>
            <sz val="9"/>
            <color indexed="81"/>
            <rFont val="Tahoma"/>
            <family val="2"/>
          </rPr>
          <t>GLAC:</t>
        </r>
        <r>
          <rPr>
            <sz val="9"/>
            <color indexed="81"/>
            <rFont val="Tahoma"/>
            <family val="2"/>
          </rPr>
          <t xml:space="preserve">
505 - Wage Expense
506 - Tax Expense
507 - Employee insurance Expense
508 - Retirement Expense
509 - Other Employee Benefit Expense
510 - Other Expenses to Employees
520 - Supplies Expense
521 - Non-Capitalized Furniture, Fixtures and Equipment Expense
522 - Repairs and Maintenance Expense
523 - Communication Expense
524 - Utilities Expense
525 - Rental Expense
526 - Insurance Premium Expense
527 - Depreciation and Amortization Expense
528 - Travel Expense
529 - Transportation Expense
535 - Reimbursed Common Support Expense
536 - Claims Expense
537 - Grants Expense
539 - Inter and Intra Expense
545 - Contract Services Expense
546 - Advertising and Promotion Expense
547 - Entertainment Expense
548 - Credit Cards Expense
549 - Bad Debt Expense
550 - Laundry and Dry Cleaning Expense
551 - Commercial Sponsorship Expense
552 - Other Operating Expense</t>
        </r>
      </text>
    </comment>
    <comment ref="A61" authorId="0" shapeId="0" xr:uid="{00000000-0006-0000-0000-00001C000000}">
      <text>
        <r>
          <rPr>
            <b/>
            <sz val="9"/>
            <color indexed="81"/>
            <rFont val="Tahoma"/>
            <family val="2"/>
          </rPr>
          <t xml:space="preserve">GLAC:
</t>
        </r>
        <r>
          <rPr>
            <sz val="9"/>
            <color indexed="81"/>
            <rFont val="Tahoma"/>
            <family val="2"/>
          </rPr>
          <t>700 - Interest Expenses
701 - Assessment Expense
702 - Prior Year(s) Expense Adjustment
705 - Other Non-operating Expense</t>
        </r>
      </text>
    </comment>
    <comment ref="A62" authorId="0" shapeId="0" xr:uid="{00000000-0006-0000-0000-00001D000000}">
      <text>
        <r>
          <rPr>
            <b/>
            <sz val="9"/>
            <color indexed="81"/>
            <rFont val="Tahoma"/>
            <family val="2"/>
          </rPr>
          <t xml:space="preserve">GLAC:
</t>
        </r>
        <r>
          <rPr>
            <strike/>
            <sz val="9"/>
            <color indexed="81"/>
            <rFont val="Tahoma"/>
            <family val="2"/>
          </rPr>
          <t>703 - Extraordinary Expense</t>
        </r>
        <r>
          <rPr>
            <sz val="9"/>
            <color indexed="81"/>
            <rFont val="Tahoma"/>
            <family val="2"/>
          </rPr>
          <t xml:space="preserve">
7040 - Unusual and/or Infrequent Expenses</t>
        </r>
      </text>
    </comment>
    <comment ref="A63" authorId="0" shapeId="0" xr:uid="{00000000-0006-0000-0000-00001E000000}">
      <text>
        <r>
          <rPr>
            <b/>
            <sz val="9"/>
            <color indexed="81"/>
            <rFont val="Tahoma"/>
            <family val="2"/>
          </rPr>
          <t xml:space="preserve">[5] </t>
        </r>
        <r>
          <rPr>
            <sz val="9"/>
            <color indexed="81"/>
            <rFont val="Tahoma"/>
            <family val="2"/>
          </rPr>
          <t>Total NAF Expenses (excluding COG, USA/UFM/MOA, Depreciation)</t>
        </r>
      </text>
    </comment>
    <comment ref="A64" authorId="0" shapeId="0" xr:uid="{00000000-0006-0000-0000-00001F000000}">
      <text>
        <r>
          <rPr>
            <b/>
            <sz val="9"/>
            <color indexed="81"/>
            <rFont val="Tahoma"/>
            <family val="2"/>
          </rPr>
          <t xml:space="preserve">GLAC:
</t>
        </r>
        <r>
          <rPr>
            <sz val="9"/>
            <color indexed="81"/>
            <rFont val="Tahoma"/>
            <family val="2"/>
          </rPr>
          <t xml:space="preserve">527 - Depreciation and Amortization Expense
</t>
        </r>
      </text>
    </comment>
    <comment ref="A65" authorId="0" shapeId="0" xr:uid="{00000000-0006-0000-0000-000020000000}">
      <text>
        <r>
          <rPr>
            <b/>
            <sz val="9"/>
            <color indexed="81"/>
            <rFont val="Tahoma"/>
            <family val="2"/>
          </rPr>
          <t xml:space="preserve">[6] Net Income (NI): </t>
        </r>
        <r>
          <rPr>
            <sz val="9"/>
            <color indexed="81"/>
            <rFont val="Tahoma"/>
            <family val="2"/>
          </rPr>
          <t>Net Income is considered a company's total earnings (or profit) and is often referred to as the "Bottom Line." It is calculated by taking total revenues and adjusting for the cost of doing business; i.e. depreciation and all other expenses.</t>
        </r>
      </text>
    </comment>
    <comment ref="A66" authorId="0" shapeId="0" xr:uid="{00000000-0006-0000-0000-000021000000}">
      <text>
        <r>
          <rPr>
            <b/>
            <sz val="9"/>
            <color indexed="81"/>
            <rFont val="Tahoma"/>
            <family val="2"/>
          </rPr>
          <t>[7] Net Income Before Depreciation (NIBD):</t>
        </r>
        <r>
          <rPr>
            <sz val="9"/>
            <color indexed="81"/>
            <rFont val="Tahoma"/>
            <family val="2"/>
          </rPr>
          <t xml:space="preserve">Is the same equation as Net Income except that Depreciation is not accounted for and thus excluded from the calculation.  NIBD will always be greater than or equal to NI.
</t>
        </r>
        <r>
          <rPr>
            <b/>
            <sz val="9"/>
            <color indexed="81"/>
            <rFont val="Tahoma"/>
            <family val="2"/>
          </rPr>
          <t xml:space="preserve">
</t>
        </r>
      </text>
    </comment>
    <comment ref="A67" authorId="0" shapeId="0" xr:uid="{00000000-0006-0000-0000-000022000000}">
      <text>
        <r>
          <rPr>
            <b/>
            <sz val="9"/>
            <color indexed="81"/>
            <rFont val="Tahoma"/>
            <family val="2"/>
          </rPr>
          <t xml:space="preserve">[8] </t>
        </r>
        <r>
          <rPr>
            <sz val="9"/>
            <color indexed="81"/>
            <rFont val="Tahoma"/>
            <family val="2"/>
          </rPr>
          <t xml:space="preserve">Provide the number of activities having a Net Income (NI) that is less than $0 </t>
        </r>
        <r>
          <rPr>
            <b/>
            <sz val="9"/>
            <color indexed="81"/>
            <rFont val="Tahoma"/>
            <family val="2"/>
          </rPr>
          <t xml:space="preserve">
</t>
        </r>
      </text>
    </comment>
    <comment ref="A68" authorId="0" shapeId="0" xr:uid="{00000000-0006-0000-0000-000023000000}">
      <text>
        <r>
          <rPr>
            <b/>
            <sz val="9"/>
            <color indexed="81"/>
            <rFont val="Tahoma"/>
            <family val="2"/>
          </rPr>
          <t xml:space="preserve">[9] </t>
        </r>
        <r>
          <rPr>
            <sz val="9"/>
            <color indexed="81"/>
            <rFont val="Tahoma"/>
            <family val="2"/>
          </rPr>
          <t xml:space="preserve">Provide the number of activities having a Net Income Before Depreciation (NIBD)  that is less than $0. </t>
        </r>
      </text>
    </comment>
    <comment ref="A71" authorId="0" shapeId="0" xr:uid="{00000000-0006-0000-0000-000024000000}">
      <text>
        <r>
          <rPr>
            <b/>
            <sz val="9"/>
            <color indexed="81"/>
            <rFont val="Tahoma"/>
            <family val="2"/>
          </rPr>
          <t xml:space="preserve">[10] </t>
        </r>
        <r>
          <rPr>
            <sz val="9"/>
            <color indexed="81"/>
            <rFont val="Tahoma"/>
            <family val="2"/>
          </rPr>
          <t xml:space="preserve">This includes APF support provided through USA/UFM for MWR. </t>
        </r>
        <r>
          <rPr>
            <b/>
            <sz val="9"/>
            <color indexed="81"/>
            <rFont val="Tahoma"/>
            <family val="2"/>
          </rPr>
          <t xml:space="preserve">
</t>
        </r>
      </text>
    </comment>
    <comment ref="A79" authorId="0" shapeId="0" xr:uid="{00000000-0006-0000-0000-000025000000}">
      <text>
        <r>
          <rPr>
            <b/>
            <sz val="9"/>
            <color indexed="81"/>
            <rFont val="Tahoma"/>
            <family val="2"/>
          </rPr>
          <t xml:space="preserve">[3] Activity: </t>
        </r>
        <r>
          <rPr>
            <sz val="9"/>
            <color indexed="81"/>
            <rFont val="Tahoma"/>
            <family val="2"/>
          </rPr>
          <t xml:space="preserve">An Activity is defined by the MWR category (A/B/C) and the MWR accounting code.  There may be multiple activities within one site. An example, Food &amp; Beverage ( Cat C) within a Library (Cat A) would be represented as two activities within one site.
</t>
        </r>
        <r>
          <rPr>
            <b/>
            <sz val="9"/>
            <color indexed="81"/>
            <rFont val="Tahoma"/>
            <family val="2"/>
          </rPr>
          <t>Example:</t>
        </r>
        <r>
          <rPr>
            <sz val="9"/>
            <color indexed="81"/>
            <rFont val="Tahoma"/>
            <family val="2"/>
          </rPr>
          <t xml:space="preserve"> Army recreation center (Cat A) has Category A programs such as Single Soldiers, Category B  Information, Tickets, and Tours and a Category C  Snack Bar. The Site/Center may also have a Category B instructional Chess class and therefore you would have a total of 4 activities.</t>
        </r>
      </text>
    </comment>
    <comment ref="A82" authorId="0" shapeId="0" xr:uid="{00000000-0006-0000-0000-000026000000}">
      <text>
        <r>
          <rPr>
            <sz val="9"/>
            <color indexed="81"/>
            <rFont val="Tahoma"/>
            <family val="2"/>
          </rPr>
          <t>Please include Food &amp; Beverage costs only</t>
        </r>
      </text>
    </comment>
    <comment ref="A83" authorId="0" shapeId="0" xr:uid="{00000000-0006-0000-0000-000027000000}">
      <text>
        <r>
          <rPr>
            <b/>
            <sz val="9"/>
            <color indexed="81"/>
            <rFont val="Tahoma"/>
            <family val="2"/>
          </rPr>
          <t xml:space="preserve">GLAC:
</t>
        </r>
        <r>
          <rPr>
            <u/>
            <sz val="9"/>
            <color indexed="81"/>
            <rFont val="Tahoma"/>
            <family val="2"/>
          </rPr>
          <t>Participation fees and charges</t>
        </r>
        <r>
          <rPr>
            <sz val="9"/>
            <color indexed="81"/>
            <rFont val="Tahoma"/>
            <family val="2"/>
          </rPr>
          <t xml:space="preserve">
406 - Amusements Income
</t>
        </r>
        <r>
          <rPr>
            <u/>
            <sz val="9"/>
            <color indexed="81"/>
            <rFont val="Tahoma"/>
            <family val="2"/>
          </rPr>
          <t>Concessionaire Income</t>
        </r>
        <r>
          <rPr>
            <sz val="9"/>
            <color indexed="81"/>
            <rFont val="Tahoma"/>
            <family val="2"/>
          </rPr>
          <t xml:space="preserve">
404 - Concessionaire Income
</t>
        </r>
        <r>
          <rPr>
            <u/>
            <sz val="9"/>
            <color indexed="81"/>
            <rFont val="Tahoma"/>
            <family val="2"/>
          </rPr>
          <t>Other</t>
        </r>
        <r>
          <rPr>
            <sz val="9"/>
            <color indexed="81"/>
            <rFont val="Tahoma"/>
            <family val="2"/>
          </rPr>
          <t xml:space="preserve">
405 - Rental Income
408 - Other APF Income
409 - Reimbursement Income
410 - Commercial Sponsorhip Income
411 - Inter and Intra Income
412 - Other Operating Income</t>
        </r>
      </text>
    </comment>
    <comment ref="A84" authorId="0" shapeId="0" xr:uid="{00000000-0006-0000-0000-000028000000}">
      <text>
        <r>
          <rPr>
            <b/>
            <u/>
            <sz val="9"/>
            <color indexed="81"/>
            <rFont val="Tahoma"/>
            <family val="2"/>
          </rPr>
          <t>GLAC:</t>
        </r>
        <r>
          <rPr>
            <sz val="9"/>
            <color indexed="81"/>
            <rFont val="Tahoma"/>
            <family val="2"/>
          </rPr>
          <t xml:space="preserve">
403 - Participation Fees Income</t>
        </r>
      </text>
    </comment>
    <comment ref="A85" authorId="0" shapeId="0" xr:uid="{00000000-0006-0000-0000-000029000000}">
      <text>
        <r>
          <rPr>
            <b/>
            <sz val="9"/>
            <color indexed="81"/>
            <rFont val="Tahoma"/>
            <family val="2"/>
          </rPr>
          <t xml:space="preserve">GLAC:
</t>
        </r>
        <r>
          <rPr>
            <sz val="9"/>
            <color indexed="81"/>
            <rFont val="Tahoma"/>
            <family val="2"/>
          </rPr>
          <t>403</t>
        </r>
        <r>
          <rPr>
            <b/>
            <sz val="9"/>
            <color indexed="81"/>
            <rFont val="Tahoma"/>
            <family val="2"/>
          </rPr>
          <t xml:space="preserve"> - </t>
        </r>
        <r>
          <rPr>
            <sz val="9"/>
            <color indexed="81"/>
            <rFont val="Tahoma"/>
            <family val="2"/>
          </rPr>
          <t>Gaming Income</t>
        </r>
      </text>
    </comment>
    <comment ref="A86" authorId="0" shapeId="0" xr:uid="{00000000-0006-0000-0000-00002A000000}">
      <text>
        <r>
          <rPr>
            <b/>
            <sz val="9"/>
            <color indexed="81"/>
            <rFont val="Tahoma"/>
            <family val="2"/>
          </rPr>
          <t xml:space="preserve">GLAC:
</t>
        </r>
        <r>
          <rPr>
            <u/>
            <sz val="9"/>
            <color indexed="81"/>
            <rFont val="Tahoma"/>
            <family val="2"/>
          </rPr>
          <t xml:space="preserve">Dividends
</t>
        </r>
        <r>
          <rPr>
            <sz val="9"/>
            <color indexed="81"/>
            <rFont val="Tahoma"/>
            <family val="2"/>
          </rPr>
          <t>622 - Exchange Dividend Income
623 - Headquarters Exchange Dividend Income
Other
600 - Interest Income
601 - Assessment Income
602 - Rebates Income
610 - Retirement Contributions Income
611 - Basic Wage Offset Income
620 - Contribution/Donation Income
621 - Subsidy Income
630 - Realized Gains and Losses for Foreign Currency Income
631 - Realized Gains and Losses for Sale of Fixed Assets
641 - Prior Year Income Adjustment
642 - Other Non-operating Income</t>
        </r>
        <r>
          <rPr>
            <b/>
            <sz val="9"/>
            <color indexed="81"/>
            <rFont val="Tahoma"/>
            <family val="2"/>
          </rPr>
          <t xml:space="preserve">
</t>
        </r>
        <r>
          <rPr>
            <sz val="9"/>
            <color indexed="81"/>
            <rFont val="Tahoma"/>
            <family val="2"/>
          </rPr>
          <t xml:space="preserve">
</t>
        </r>
        <r>
          <rPr>
            <b/>
            <sz val="9"/>
            <color indexed="81"/>
            <rFont val="Tahoma"/>
            <family val="2"/>
          </rPr>
          <t xml:space="preserve">
</t>
        </r>
        <r>
          <rPr>
            <sz val="9"/>
            <color indexed="81"/>
            <rFont val="Tahoma"/>
            <family val="2"/>
          </rPr>
          <t xml:space="preserve">
</t>
        </r>
      </text>
    </comment>
    <comment ref="A87" authorId="0" shapeId="0" xr:uid="{00000000-0006-0000-0000-00002B000000}">
      <text>
        <r>
          <rPr>
            <b/>
            <sz val="9"/>
            <color indexed="81"/>
            <rFont val="Tahoma"/>
            <family val="2"/>
          </rPr>
          <t xml:space="preserve">GLAC:
</t>
        </r>
        <r>
          <rPr>
            <strike/>
            <sz val="9"/>
            <color indexed="81"/>
            <rFont val="Tahoma"/>
            <family val="2"/>
          </rPr>
          <t>624 - Extraordinary Income</t>
        </r>
        <r>
          <rPr>
            <sz val="9"/>
            <color indexed="81"/>
            <rFont val="Tahoma"/>
            <family val="2"/>
          </rPr>
          <t xml:space="preserve"> 
6260 - Unusual and/or Infrequent Revenue
</t>
        </r>
      </text>
    </comment>
    <comment ref="A89" authorId="0" shapeId="0" xr:uid="{00000000-0006-0000-0000-00002C000000}">
      <text>
        <r>
          <rPr>
            <b/>
            <sz val="9"/>
            <color indexed="81"/>
            <rFont val="Tahoma"/>
            <family val="2"/>
          </rPr>
          <t xml:space="preserve">GLAC:
</t>
        </r>
        <r>
          <rPr>
            <sz val="9"/>
            <color indexed="81"/>
            <rFont val="Tahoma"/>
            <family val="2"/>
          </rPr>
          <t>500 - Purchases
501 - Purchases Discounts and Allowances</t>
        </r>
        <r>
          <rPr>
            <b/>
            <sz val="9"/>
            <color indexed="81"/>
            <rFont val="Tahoma"/>
            <family val="2"/>
          </rPr>
          <t xml:space="preserve">
</t>
        </r>
        <r>
          <rPr>
            <sz val="9"/>
            <color indexed="81"/>
            <rFont val="Tahoma"/>
            <family val="2"/>
          </rPr>
          <t>502 - Cost of Goods Sold</t>
        </r>
      </text>
    </comment>
    <comment ref="A91" authorId="0" shapeId="0" xr:uid="{00000000-0006-0000-0000-00002D000000}">
      <text>
        <r>
          <rPr>
            <b/>
            <sz val="9"/>
            <color indexed="81"/>
            <rFont val="Tahoma"/>
            <family val="2"/>
          </rPr>
          <t>GLAC:</t>
        </r>
        <r>
          <rPr>
            <sz val="9"/>
            <color indexed="81"/>
            <rFont val="Tahoma"/>
            <family val="2"/>
          </rPr>
          <t xml:space="preserve">
505 - Wage Expense
506 - Tax Expense
507 - Employee insurance Expense
508 - Retirement Expense
509 - Other Employee Benefit Expense
510 - Other Expenses to Employees
520 - Supplies Expense
521 - Non-Capitalized Furniture, Fixtures and Equipment Expense
522 - Repairs and Maintenance Expense
523 - Communication Expense
524 - Utilities Expense
525 - Rental Expense
526 - Insurance Premium Expense
527 - Depreciation and Amortization Expense
528 - Travel Expense
529 - Transportation Expense
535 - Reimbursed Common Support Expense
536 - Claims Expense
537 - Grants Expense
539 - Inter and Intra Expense
545 - Contract Services Expense
546 - Advertising and Promotion Expense
547 - Entertainment Expense
548 - Credit Cards Expense
549 - Bad Debt Expense
550 - Laundry and Dry Cleaning Expense
551 - Commercial Sponsorship Expense
552 - Other Operating Expense</t>
        </r>
      </text>
    </comment>
    <comment ref="A92" authorId="0" shapeId="0" xr:uid="{00000000-0006-0000-0000-00002E000000}">
      <text>
        <r>
          <rPr>
            <b/>
            <sz val="9"/>
            <color indexed="81"/>
            <rFont val="Tahoma"/>
            <family val="2"/>
          </rPr>
          <t xml:space="preserve">GLAC:
</t>
        </r>
        <r>
          <rPr>
            <sz val="9"/>
            <color indexed="81"/>
            <rFont val="Tahoma"/>
            <family val="2"/>
          </rPr>
          <t>700 - Interest Expenses
701 - Assessment Expense
702 - Prior Year(s) Expense Adjustment
705 - Other Non-operating Expense</t>
        </r>
      </text>
    </comment>
    <comment ref="A93" authorId="0" shapeId="0" xr:uid="{00000000-0006-0000-0000-00002F000000}">
      <text>
        <r>
          <rPr>
            <b/>
            <sz val="9"/>
            <color indexed="81"/>
            <rFont val="Tahoma"/>
            <family val="2"/>
          </rPr>
          <t xml:space="preserve">GLAC:
</t>
        </r>
        <r>
          <rPr>
            <strike/>
            <sz val="9"/>
            <color indexed="81"/>
            <rFont val="Tahoma"/>
            <family val="2"/>
          </rPr>
          <t>703 - Extraordinary Expense</t>
        </r>
        <r>
          <rPr>
            <sz val="9"/>
            <color indexed="81"/>
            <rFont val="Tahoma"/>
            <family val="2"/>
          </rPr>
          <t xml:space="preserve">
7040 - Unusual and/or Infrequent Expenses</t>
        </r>
      </text>
    </comment>
    <comment ref="A94" authorId="0" shapeId="0" xr:uid="{00000000-0006-0000-0000-000030000000}">
      <text>
        <r>
          <rPr>
            <b/>
            <sz val="9"/>
            <color indexed="81"/>
            <rFont val="Tahoma"/>
            <family val="2"/>
          </rPr>
          <t xml:space="preserve">[5] </t>
        </r>
        <r>
          <rPr>
            <sz val="9"/>
            <color indexed="81"/>
            <rFont val="Tahoma"/>
            <family val="2"/>
          </rPr>
          <t>Total NAF Expenses (excluding COG, USA/UFM/MOA, Depreciation)</t>
        </r>
      </text>
    </comment>
    <comment ref="A95" authorId="0" shapeId="0" xr:uid="{00000000-0006-0000-0000-000031000000}">
      <text>
        <r>
          <rPr>
            <b/>
            <sz val="9"/>
            <color indexed="81"/>
            <rFont val="Tahoma"/>
            <family val="2"/>
          </rPr>
          <t xml:space="preserve">GLAC:
</t>
        </r>
        <r>
          <rPr>
            <sz val="9"/>
            <color indexed="81"/>
            <rFont val="Tahoma"/>
            <family val="2"/>
          </rPr>
          <t xml:space="preserve">527 - Depreciation and Amortization Expense
</t>
        </r>
      </text>
    </comment>
    <comment ref="A96" authorId="0" shapeId="0" xr:uid="{00000000-0006-0000-0000-000032000000}">
      <text>
        <r>
          <rPr>
            <b/>
            <sz val="9"/>
            <color indexed="81"/>
            <rFont val="Tahoma"/>
            <family val="2"/>
          </rPr>
          <t xml:space="preserve">[6] Net Income (NI): </t>
        </r>
        <r>
          <rPr>
            <sz val="9"/>
            <color indexed="81"/>
            <rFont val="Tahoma"/>
            <family val="2"/>
          </rPr>
          <t>Net Income is considered a company's total earnings (or profit) and is often referred to as the "Bottom Line." It is calculated by taking total revenues and adjusting for the cost of doing business; i.e. depreciation and all other expenses.</t>
        </r>
      </text>
    </comment>
    <comment ref="A97" authorId="0" shapeId="0" xr:uid="{00000000-0006-0000-0000-000033000000}">
      <text>
        <r>
          <rPr>
            <b/>
            <sz val="9"/>
            <color indexed="81"/>
            <rFont val="Tahoma"/>
            <family val="2"/>
          </rPr>
          <t>[7] Net Income Before Depreciation (NIBD):</t>
        </r>
        <r>
          <rPr>
            <sz val="9"/>
            <color indexed="81"/>
            <rFont val="Tahoma"/>
            <family val="2"/>
          </rPr>
          <t xml:space="preserve">Is the same equation as Net Income except that Depreciation is not accounted for and thus excluded from the calculation.  NIBD will always be greater than or equal to NI.
</t>
        </r>
        <r>
          <rPr>
            <b/>
            <sz val="9"/>
            <color indexed="81"/>
            <rFont val="Tahoma"/>
            <family val="2"/>
          </rPr>
          <t xml:space="preserve">
</t>
        </r>
      </text>
    </comment>
    <comment ref="A98" authorId="0" shapeId="0" xr:uid="{00000000-0006-0000-0000-000034000000}">
      <text>
        <r>
          <rPr>
            <b/>
            <sz val="9"/>
            <color indexed="81"/>
            <rFont val="Tahoma"/>
            <family val="2"/>
          </rPr>
          <t xml:space="preserve">[8] </t>
        </r>
        <r>
          <rPr>
            <sz val="9"/>
            <color indexed="81"/>
            <rFont val="Tahoma"/>
            <family val="2"/>
          </rPr>
          <t xml:space="preserve">Provide the number of activities having a Net Income (NI) that is less than $0 </t>
        </r>
        <r>
          <rPr>
            <b/>
            <sz val="9"/>
            <color indexed="81"/>
            <rFont val="Tahoma"/>
            <family val="2"/>
          </rPr>
          <t xml:space="preserve">
</t>
        </r>
      </text>
    </comment>
    <comment ref="A99" authorId="0" shapeId="0" xr:uid="{00000000-0006-0000-0000-000035000000}">
      <text>
        <r>
          <rPr>
            <b/>
            <sz val="9"/>
            <color indexed="81"/>
            <rFont val="Tahoma"/>
            <family val="2"/>
          </rPr>
          <t xml:space="preserve">[9] </t>
        </r>
        <r>
          <rPr>
            <sz val="9"/>
            <color indexed="81"/>
            <rFont val="Tahoma"/>
            <family val="2"/>
          </rPr>
          <t xml:space="preserve">Provide the number of activities having a Net Income Before Depreciation (NIBD)  that is less than $0. </t>
        </r>
      </text>
    </comment>
    <comment ref="A102" authorId="0" shapeId="0" xr:uid="{00000000-0006-0000-0000-000036000000}">
      <text>
        <r>
          <rPr>
            <b/>
            <sz val="9"/>
            <color indexed="81"/>
            <rFont val="Tahoma"/>
            <family val="2"/>
          </rPr>
          <t xml:space="preserve">[10] </t>
        </r>
        <r>
          <rPr>
            <sz val="9"/>
            <color indexed="81"/>
            <rFont val="Tahoma"/>
            <family val="2"/>
          </rPr>
          <t xml:space="preserve">This includes APF support provided through USA/UFM for MWR. </t>
        </r>
        <r>
          <rPr>
            <b/>
            <sz val="9"/>
            <color indexed="81"/>
            <rFont val="Tahoma"/>
            <family val="2"/>
          </rPr>
          <t xml:space="preserve">
</t>
        </r>
      </text>
    </comment>
    <comment ref="A110" authorId="0" shapeId="0" xr:uid="{00000000-0006-0000-0000-000037000000}">
      <text>
        <r>
          <rPr>
            <b/>
            <sz val="9"/>
            <color indexed="81"/>
            <rFont val="Tahoma"/>
            <family val="2"/>
          </rPr>
          <t xml:space="preserve">[3] Activity: </t>
        </r>
        <r>
          <rPr>
            <sz val="9"/>
            <color indexed="81"/>
            <rFont val="Tahoma"/>
            <family val="2"/>
          </rPr>
          <t xml:space="preserve">An Activity is defined by the MWR category (A/B/C) and the MWR accounting code.  There may be multiple activities within one site. An example, Food &amp; Beverage ( Cat C) within a Library (Cat A) would be represented as two activities within one site.
</t>
        </r>
        <r>
          <rPr>
            <b/>
            <sz val="9"/>
            <color indexed="81"/>
            <rFont val="Tahoma"/>
            <family val="2"/>
          </rPr>
          <t>Example:</t>
        </r>
        <r>
          <rPr>
            <sz val="9"/>
            <color indexed="81"/>
            <rFont val="Tahoma"/>
            <family val="2"/>
          </rPr>
          <t xml:space="preserve"> Army recreation center (Cat A) has Category A programs such as Single Soldiers, Category B  Information, Tickets, and Tours and a Category C  Snack Bar. The Site/Center may also have a Category B instructional Chess class and therefore you would have a total of 4 activities.</t>
        </r>
      </text>
    </comment>
    <comment ref="A113" authorId="0" shapeId="0" xr:uid="{00000000-0006-0000-0000-000038000000}">
      <text>
        <r>
          <rPr>
            <sz val="9"/>
            <color indexed="81"/>
            <rFont val="Tahoma"/>
            <family val="2"/>
          </rPr>
          <t>Please include Food &amp; Beverage costs only</t>
        </r>
      </text>
    </comment>
    <comment ref="A114" authorId="0" shapeId="0" xr:uid="{00000000-0006-0000-0000-000039000000}">
      <text>
        <r>
          <rPr>
            <b/>
            <sz val="9"/>
            <color indexed="81"/>
            <rFont val="Tahoma"/>
            <family val="2"/>
          </rPr>
          <t xml:space="preserve">GLAC:
</t>
        </r>
        <r>
          <rPr>
            <u/>
            <sz val="9"/>
            <color indexed="81"/>
            <rFont val="Tahoma"/>
            <family val="2"/>
          </rPr>
          <t>Participation fees and charges</t>
        </r>
        <r>
          <rPr>
            <sz val="9"/>
            <color indexed="81"/>
            <rFont val="Tahoma"/>
            <family val="2"/>
          </rPr>
          <t xml:space="preserve">
406 - Amusements Income
</t>
        </r>
        <r>
          <rPr>
            <u/>
            <sz val="9"/>
            <color indexed="81"/>
            <rFont val="Tahoma"/>
            <family val="2"/>
          </rPr>
          <t>Concessionaire Income</t>
        </r>
        <r>
          <rPr>
            <sz val="9"/>
            <color indexed="81"/>
            <rFont val="Tahoma"/>
            <family val="2"/>
          </rPr>
          <t xml:space="preserve">
404 - Concessionaire Income
</t>
        </r>
        <r>
          <rPr>
            <u/>
            <sz val="9"/>
            <color indexed="81"/>
            <rFont val="Tahoma"/>
            <family val="2"/>
          </rPr>
          <t>Other</t>
        </r>
        <r>
          <rPr>
            <sz val="9"/>
            <color indexed="81"/>
            <rFont val="Tahoma"/>
            <family val="2"/>
          </rPr>
          <t xml:space="preserve">
405 - Rental Income
408 - Other APF Income
409 - Reimbursement Income
410 - Commercial Sponsorhip Income
411 - Inter and Intra Income
412 - Other Operating Income</t>
        </r>
      </text>
    </comment>
    <comment ref="A115" authorId="0" shapeId="0" xr:uid="{00000000-0006-0000-0000-00003A000000}">
      <text>
        <r>
          <rPr>
            <b/>
            <u/>
            <sz val="9"/>
            <color indexed="81"/>
            <rFont val="Tahoma"/>
            <family val="2"/>
          </rPr>
          <t>GLAC:</t>
        </r>
        <r>
          <rPr>
            <sz val="9"/>
            <color indexed="81"/>
            <rFont val="Tahoma"/>
            <family val="2"/>
          </rPr>
          <t xml:space="preserve">
403 - Participation Fees Income</t>
        </r>
      </text>
    </comment>
    <comment ref="A116" authorId="0" shapeId="0" xr:uid="{00000000-0006-0000-0000-00003B000000}">
      <text>
        <r>
          <rPr>
            <b/>
            <sz val="9"/>
            <color indexed="81"/>
            <rFont val="Tahoma"/>
            <family val="2"/>
          </rPr>
          <t xml:space="preserve">GLAC:
</t>
        </r>
        <r>
          <rPr>
            <sz val="9"/>
            <color indexed="81"/>
            <rFont val="Tahoma"/>
            <family val="2"/>
          </rPr>
          <t>403</t>
        </r>
        <r>
          <rPr>
            <b/>
            <sz val="9"/>
            <color indexed="81"/>
            <rFont val="Tahoma"/>
            <family val="2"/>
          </rPr>
          <t xml:space="preserve"> - </t>
        </r>
        <r>
          <rPr>
            <sz val="9"/>
            <color indexed="81"/>
            <rFont val="Tahoma"/>
            <family val="2"/>
          </rPr>
          <t>Gaming Income</t>
        </r>
      </text>
    </comment>
    <comment ref="A117" authorId="0" shapeId="0" xr:uid="{00000000-0006-0000-0000-00003C000000}">
      <text>
        <r>
          <rPr>
            <b/>
            <sz val="9"/>
            <color indexed="81"/>
            <rFont val="Tahoma"/>
            <family val="2"/>
          </rPr>
          <t xml:space="preserve">GLAC:
</t>
        </r>
        <r>
          <rPr>
            <u/>
            <sz val="9"/>
            <color indexed="81"/>
            <rFont val="Tahoma"/>
            <family val="2"/>
          </rPr>
          <t xml:space="preserve">Dividends
</t>
        </r>
        <r>
          <rPr>
            <sz val="9"/>
            <color indexed="81"/>
            <rFont val="Tahoma"/>
            <family val="2"/>
          </rPr>
          <t>622 - Exchange Dividend Income
623 - Headquarters Exchange Dividend Income
Other
600 - Interest Income
601 - Assessment Income
602 - Rebates Income
610 - Retirement Contributions Income
611 - Basic Wage Offset Income
620 - Contribution/Donation Income
621 - Subsidy Income
630 - Realized Gains and Losses for Foreign Currency Income
631 - Realized Gains and Losses for Sale of Fixed Assets
641 - Prior Year Income Adjustment
642 - Other Non-operating Income</t>
        </r>
        <r>
          <rPr>
            <b/>
            <sz val="9"/>
            <color indexed="81"/>
            <rFont val="Tahoma"/>
            <family val="2"/>
          </rPr>
          <t xml:space="preserve">
</t>
        </r>
        <r>
          <rPr>
            <sz val="9"/>
            <color indexed="81"/>
            <rFont val="Tahoma"/>
            <family val="2"/>
          </rPr>
          <t xml:space="preserve">
</t>
        </r>
        <r>
          <rPr>
            <b/>
            <sz val="9"/>
            <color indexed="81"/>
            <rFont val="Tahoma"/>
            <family val="2"/>
          </rPr>
          <t xml:space="preserve">
</t>
        </r>
        <r>
          <rPr>
            <sz val="9"/>
            <color indexed="81"/>
            <rFont val="Tahoma"/>
            <family val="2"/>
          </rPr>
          <t xml:space="preserve">
</t>
        </r>
      </text>
    </comment>
    <comment ref="A118" authorId="0" shapeId="0" xr:uid="{00000000-0006-0000-0000-00003D000000}">
      <text>
        <r>
          <rPr>
            <b/>
            <sz val="9"/>
            <color indexed="81"/>
            <rFont val="Tahoma"/>
            <family val="2"/>
          </rPr>
          <t xml:space="preserve">GLAC:
</t>
        </r>
        <r>
          <rPr>
            <strike/>
            <sz val="9"/>
            <color indexed="81"/>
            <rFont val="Tahoma"/>
            <family val="2"/>
          </rPr>
          <t>624 - Extraordinary Income</t>
        </r>
        <r>
          <rPr>
            <sz val="9"/>
            <color indexed="81"/>
            <rFont val="Tahoma"/>
            <family val="2"/>
          </rPr>
          <t xml:space="preserve"> 
6260 - Unusual and/or Infrequent Revenue
</t>
        </r>
      </text>
    </comment>
    <comment ref="A120" authorId="0" shapeId="0" xr:uid="{00000000-0006-0000-0000-00003E000000}">
      <text>
        <r>
          <rPr>
            <b/>
            <sz val="9"/>
            <color indexed="81"/>
            <rFont val="Tahoma"/>
            <family val="2"/>
          </rPr>
          <t xml:space="preserve">GLAC:
</t>
        </r>
        <r>
          <rPr>
            <sz val="9"/>
            <color indexed="81"/>
            <rFont val="Tahoma"/>
            <family val="2"/>
          </rPr>
          <t>500 - Purchases
501 - Purchases Discounts and Allowances</t>
        </r>
        <r>
          <rPr>
            <b/>
            <sz val="9"/>
            <color indexed="81"/>
            <rFont val="Tahoma"/>
            <family val="2"/>
          </rPr>
          <t xml:space="preserve">
</t>
        </r>
        <r>
          <rPr>
            <sz val="9"/>
            <color indexed="81"/>
            <rFont val="Tahoma"/>
            <family val="2"/>
          </rPr>
          <t>502 - Cost of Goods Sold</t>
        </r>
      </text>
    </comment>
    <comment ref="A122" authorId="0" shapeId="0" xr:uid="{00000000-0006-0000-0000-00003F000000}">
      <text>
        <r>
          <rPr>
            <b/>
            <sz val="9"/>
            <color indexed="81"/>
            <rFont val="Tahoma"/>
            <family val="2"/>
          </rPr>
          <t>GLAC:</t>
        </r>
        <r>
          <rPr>
            <sz val="9"/>
            <color indexed="81"/>
            <rFont val="Tahoma"/>
            <family val="2"/>
          </rPr>
          <t xml:space="preserve">
505 - Wage Expense
506 - Tax Expense
507 - Employee insurance Expense
508 - Retirement Expense
509 - Other Employee Benefit Expense
510 - Other Expenses to Employees
520 - Supplies Expense
521 - Non-Capitalized Furniture, Fixtures and Equipment Expense
522 - Repairs and Maintenance Expense
523 - Communication Expense
524 - Utilities Expense
525 - Rental Expense
526 - Insurance Premium Expense
527 - Depreciation and Amortization Expense
528 - Travel Expense
529 - Transportation Expense
535 - Reimbursed Common Support Expense
536 - Claims Expense
537 - Grants Expense
539 - Inter and Intra Expense
545 - Contract Services Expense
546 - Advertising and Promotion Expense
547 - Entertainment Expense
548 - Credit Cards Expense
549 - Bad Debt Expense
550 - Laundry and Dry Cleaning Expense
551 - Commercial Sponsorship Expense
552 - Other Operating Expense</t>
        </r>
      </text>
    </comment>
    <comment ref="A123" authorId="0" shapeId="0" xr:uid="{00000000-0006-0000-0000-000040000000}">
      <text>
        <r>
          <rPr>
            <b/>
            <sz val="9"/>
            <color indexed="81"/>
            <rFont val="Tahoma"/>
            <family val="2"/>
          </rPr>
          <t xml:space="preserve">GLAC:
</t>
        </r>
        <r>
          <rPr>
            <sz val="9"/>
            <color indexed="81"/>
            <rFont val="Tahoma"/>
            <family val="2"/>
          </rPr>
          <t>700 - Interest Expenses
701 - Assessment Expense
702 - Prior Year(s) Expense Adjustment
705 - Other Non-operating Expense</t>
        </r>
      </text>
    </comment>
    <comment ref="A124" authorId="0" shapeId="0" xr:uid="{00000000-0006-0000-0000-000041000000}">
      <text>
        <r>
          <rPr>
            <b/>
            <sz val="9"/>
            <color indexed="81"/>
            <rFont val="Tahoma"/>
            <family val="2"/>
          </rPr>
          <t xml:space="preserve">GLAC:
</t>
        </r>
        <r>
          <rPr>
            <strike/>
            <sz val="9"/>
            <color indexed="81"/>
            <rFont val="Tahoma"/>
            <family val="2"/>
          </rPr>
          <t>703 - Extraordinary Expense</t>
        </r>
        <r>
          <rPr>
            <sz val="9"/>
            <color indexed="81"/>
            <rFont val="Tahoma"/>
            <family val="2"/>
          </rPr>
          <t xml:space="preserve">
7040 - Unusual and/or Infrequent Expenses</t>
        </r>
      </text>
    </comment>
    <comment ref="A125" authorId="0" shapeId="0" xr:uid="{00000000-0006-0000-0000-000042000000}">
      <text>
        <r>
          <rPr>
            <b/>
            <sz val="9"/>
            <color indexed="81"/>
            <rFont val="Tahoma"/>
            <family val="2"/>
          </rPr>
          <t xml:space="preserve">[5] </t>
        </r>
        <r>
          <rPr>
            <sz val="9"/>
            <color indexed="81"/>
            <rFont val="Tahoma"/>
            <family val="2"/>
          </rPr>
          <t>Total NAF Expenses (excluding COG, USA/UFM/MOA, Depreciation)</t>
        </r>
      </text>
    </comment>
    <comment ref="A126" authorId="0" shapeId="0" xr:uid="{00000000-0006-0000-0000-000043000000}">
      <text>
        <r>
          <rPr>
            <b/>
            <sz val="9"/>
            <color indexed="81"/>
            <rFont val="Tahoma"/>
            <family val="2"/>
          </rPr>
          <t xml:space="preserve">GLAC:
</t>
        </r>
        <r>
          <rPr>
            <sz val="9"/>
            <color indexed="81"/>
            <rFont val="Tahoma"/>
            <family val="2"/>
          </rPr>
          <t xml:space="preserve">527 - Depreciation and Amortization Expense
</t>
        </r>
      </text>
    </comment>
    <comment ref="A127" authorId="0" shapeId="0" xr:uid="{00000000-0006-0000-0000-000044000000}">
      <text>
        <r>
          <rPr>
            <b/>
            <sz val="9"/>
            <color indexed="81"/>
            <rFont val="Tahoma"/>
            <family val="2"/>
          </rPr>
          <t xml:space="preserve">[6] Net Income (NI): </t>
        </r>
        <r>
          <rPr>
            <sz val="9"/>
            <color indexed="81"/>
            <rFont val="Tahoma"/>
            <family val="2"/>
          </rPr>
          <t>Net Income is considered a company's total earnings (or profit) and is often referred to as the "Bottom Line." It is calculated by taking total revenues and adjusting for the cost of doing business; i.e. depreciation and all other expenses.</t>
        </r>
      </text>
    </comment>
    <comment ref="A128" authorId="0" shapeId="0" xr:uid="{00000000-0006-0000-0000-000045000000}">
      <text>
        <r>
          <rPr>
            <b/>
            <sz val="9"/>
            <color indexed="81"/>
            <rFont val="Tahoma"/>
            <family val="2"/>
          </rPr>
          <t>[7] Net Income Before Depreciation (NIBD):</t>
        </r>
        <r>
          <rPr>
            <sz val="9"/>
            <color indexed="81"/>
            <rFont val="Tahoma"/>
            <family val="2"/>
          </rPr>
          <t xml:space="preserve">Is the same equation as Net Income except that Depreciation is not accounted for and thus excluded from the calculation.  NIBD will always be greater than or equal to NI.
</t>
        </r>
        <r>
          <rPr>
            <b/>
            <sz val="9"/>
            <color indexed="81"/>
            <rFont val="Tahoma"/>
            <family val="2"/>
          </rPr>
          <t xml:space="preserve">
</t>
        </r>
      </text>
    </comment>
    <comment ref="A129" authorId="0" shapeId="0" xr:uid="{00000000-0006-0000-0000-000046000000}">
      <text>
        <r>
          <rPr>
            <b/>
            <sz val="9"/>
            <color indexed="81"/>
            <rFont val="Tahoma"/>
            <family val="2"/>
          </rPr>
          <t xml:space="preserve">[8] </t>
        </r>
        <r>
          <rPr>
            <sz val="9"/>
            <color indexed="81"/>
            <rFont val="Tahoma"/>
            <family val="2"/>
          </rPr>
          <t xml:space="preserve">Provide the number of activities having a Net Income (NI) that is less than $0 </t>
        </r>
        <r>
          <rPr>
            <b/>
            <sz val="9"/>
            <color indexed="81"/>
            <rFont val="Tahoma"/>
            <family val="2"/>
          </rPr>
          <t xml:space="preserve">
</t>
        </r>
      </text>
    </comment>
    <comment ref="A130" authorId="0" shapeId="0" xr:uid="{00000000-0006-0000-0000-000047000000}">
      <text>
        <r>
          <rPr>
            <b/>
            <sz val="9"/>
            <color indexed="81"/>
            <rFont val="Tahoma"/>
            <family val="2"/>
          </rPr>
          <t xml:space="preserve">[9] </t>
        </r>
        <r>
          <rPr>
            <sz val="9"/>
            <color indexed="81"/>
            <rFont val="Tahoma"/>
            <family val="2"/>
          </rPr>
          <t xml:space="preserve">Provide the number of activities having a Net Income Before Depreciation (NIBD)  that is less than $0. </t>
        </r>
      </text>
    </comment>
    <comment ref="A133" authorId="0" shapeId="0" xr:uid="{00000000-0006-0000-0000-000048000000}">
      <text>
        <r>
          <rPr>
            <b/>
            <sz val="9"/>
            <color indexed="81"/>
            <rFont val="Tahoma"/>
            <family val="2"/>
          </rPr>
          <t xml:space="preserve">[10] </t>
        </r>
        <r>
          <rPr>
            <sz val="9"/>
            <color indexed="81"/>
            <rFont val="Tahoma"/>
            <family val="2"/>
          </rPr>
          <t xml:space="preserve">This includes APF support provided through USA/UFM for MWR. </t>
        </r>
        <r>
          <rPr>
            <b/>
            <sz val="9"/>
            <color indexed="81"/>
            <rFont val="Tahoma"/>
            <family val="2"/>
          </rPr>
          <t xml:space="preserve">
</t>
        </r>
      </text>
    </comment>
    <comment ref="A141" authorId="0" shapeId="0" xr:uid="{00000000-0006-0000-0000-000049000000}">
      <text>
        <r>
          <rPr>
            <b/>
            <sz val="9"/>
            <color indexed="81"/>
            <rFont val="Tahoma"/>
            <family val="2"/>
          </rPr>
          <t xml:space="preserve">[3] Activity: </t>
        </r>
        <r>
          <rPr>
            <sz val="9"/>
            <color indexed="81"/>
            <rFont val="Tahoma"/>
            <family val="2"/>
          </rPr>
          <t xml:space="preserve">An Activity is defined by the MWR category (A/B/C) and the MWR accounting code.  There may be multiple activities within one site. An example, Food &amp; Beverage ( Cat C) within a Library (Cat A) would be represented as two activities within one site.
</t>
        </r>
        <r>
          <rPr>
            <b/>
            <sz val="9"/>
            <color indexed="81"/>
            <rFont val="Tahoma"/>
            <family val="2"/>
          </rPr>
          <t>Example:</t>
        </r>
        <r>
          <rPr>
            <sz val="9"/>
            <color indexed="81"/>
            <rFont val="Tahoma"/>
            <family val="2"/>
          </rPr>
          <t xml:space="preserve"> Army recreation center (Cat A) has Category A programs such as Single Soldiers, Category B  Information, Tickets, and Tours and a Category C  Snack Bar. The Site/Center may also have a Category B instructional Chess class and therefore you would have a total of 4 activities.</t>
        </r>
      </text>
    </comment>
    <comment ref="A144" authorId="0" shapeId="0" xr:uid="{00000000-0006-0000-0000-00004A000000}">
      <text>
        <r>
          <rPr>
            <sz val="9"/>
            <color indexed="81"/>
            <rFont val="Tahoma"/>
            <family val="2"/>
          </rPr>
          <t>Please include Food &amp; Beverage costs only</t>
        </r>
      </text>
    </comment>
    <comment ref="A145" authorId="0" shapeId="0" xr:uid="{00000000-0006-0000-0000-00004B000000}">
      <text>
        <r>
          <rPr>
            <b/>
            <sz val="9"/>
            <color indexed="81"/>
            <rFont val="Tahoma"/>
            <family val="2"/>
          </rPr>
          <t xml:space="preserve">GLAC:
</t>
        </r>
        <r>
          <rPr>
            <u/>
            <sz val="9"/>
            <color indexed="81"/>
            <rFont val="Tahoma"/>
            <family val="2"/>
          </rPr>
          <t>Participation fees and charges</t>
        </r>
        <r>
          <rPr>
            <sz val="9"/>
            <color indexed="81"/>
            <rFont val="Tahoma"/>
            <family val="2"/>
          </rPr>
          <t xml:space="preserve">
406 - Amusements Income
</t>
        </r>
        <r>
          <rPr>
            <u/>
            <sz val="9"/>
            <color indexed="81"/>
            <rFont val="Tahoma"/>
            <family val="2"/>
          </rPr>
          <t>Concessionaire Income</t>
        </r>
        <r>
          <rPr>
            <sz val="9"/>
            <color indexed="81"/>
            <rFont val="Tahoma"/>
            <family val="2"/>
          </rPr>
          <t xml:space="preserve">
404 - Concessionaire Income
</t>
        </r>
        <r>
          <rPr>
            <u/>
            <sz val="9"/>
            <color indexed="81"/>
            <rFont val="Tahoma"/>
            <family val="2"/>
          </rPr>
          <t>Other</t>
        </r>
        <r>
          <rPr>
            <sz val="9"/>
            <color indexed="81"/>
            <rFont val="Tahoma"/>
            <family val="2"/>
          </rPr>
          <t xml:space="preserve">
405 - Rental Income
408 - Other APF Income
409 - Reimbursement Income
410 - Commercial Sponsorhip Income
411 - Inter and Intra Income
412 - Other Operating Income</t>
        </r>
      </text>
    </comment>
    <comment ref="A146" authorId="0" shapeId="0" xr:uid="{00000000-0006-0000-0000-00004C000000}">
      <text>
        <r>
          <rPr>
            <b/>
            <u/>
            <sz val="9"/>
            <color indexed="81"/>
            <rFont val="Tahoma"/>
            <family val="2"/>
          </rPr>
          <t>GLAC:</t>
        </r>
        <r>
          <rPr>
            <sz val="9"/>
            <color indexed="81"/>
            <rFont val="Tahoma"/>
            <family val="2"/>
          </rPr>
          <t xml:space="preserve">
403 - Participation Fees Income</t>
        </r>
      </text>
    </comment>
    <comment ref="A147" authorId="0" shapeId="0" xr:uid="{00000000-0006-0000-0000-00004D000000}">
      <text>
        <r>
          <rPr>
            <b/>
            <sz val="9"/>
            <color indexed="81"/>
            <rFont val="Tahoma"/>
            <family val="2"/>
          </rPr>
          <t xml:space="preserve">GLAC:
</t>
        </r>
        <r>
          <rPr>
            <sz val="9"/>
            <color indexed="81"/>
            <rFont val="Tahoma"/>
            <family val="2"/>
          </rPr>
          <t>403</t>
        </r>
        <r>
          <rPr>
            <b/>
            <sz val="9"/>
            <color indexed="81"/>
            <rFont val="Tahoma"/>
            <family val="2"/>
          </rPr>
          <t xml:space="preserve"> - </t>
        </r>
        <r>
          <rPr>
            <sz val="9"/>
            <color indexed="81"/>
            <rFont val="Tahoma"/>
            <family val="2"/>
          </rPr>
          <t>Gaming Income</t>
        </r>
      </text>
    </comment>
    <comment ref="A148" authorId="0" shapeId="0" xr:uid="{00000000-0006-0000-0000-00004E000000}">
      <text>
        <r>
          <rPr>
            <b/>
            <sz val="9"/>
            <color indexed="81"/>
            <rFont val="Tahoma"/>
            <family val="2"/>
          </rPr>
          <t xml:space="preserve">GLAC:
</t>
        </r>
        <r>
          <rPr>
            <u/>
            <sz val="9"/>
            <color indexed="81"/>
            <rFont val="Tahoma"/>
            <family val="2"/>
          </rPr>
          <t xml:space="preserve">Dividends
</t>
        </r>
        <r>
          <rPr>
            <sz val="9"/>
            <color indexed="81"/>
            <rFont val="Tahoma"/>
            <family val="2"/>
          </rPr>
          <t>622 - Exchange Dividend Income
623 - Headquarters Exchange Dividend Income
Other
600 - Interest Income
601 - Assessment Income
602 - Rebates Income
610 - Retirement Contributions Income
611 - Basic Wage Offset Income
620 - Contribution/Donation Income
621 - Subsidy Income
630 - Realized Gains and Losses for Foreign Currency Income
631 - Realized Gains and Losses for Sale of Fixed Assets
641 - Prior Year Income Adjustment
642 - Other Non-operating Income</t>
        </r>
        <r>
          <rPr>
            <b/>
            <sz val="9"/>
            <color indexed="81"/>
            <rFont val="Tahoma"/>
            <family val="2"/>
          </rPr>
          <t xml:space="preserve">
</t>
        </r>
        <r>
          <rPr>
            <sz val="9"/>
            <color indexed="81"/>
            <rFont val="Tahoma"/>
            <family val="2"/>
          </rPr>
          <t xml:space="preserve">
</t>
        </r>
        <r>
          <rPr>
            <b/>
            <sz val="9"/>
            <color indexed="81"/>
            <rFont val="Tahoma"/>
            <family val="2"/>
          </rPr>
          <t xml:space="preserve">
</t>
        </r>
        <r>
          <rPr>
            <sz val="9"/>
            <color indexed="81"/>
            <rFont val="Tahoma"/>
            <family val="2"/>
          </rPr>
          <t xml:space="preserve">
</t>
        </r>
      </text>
    </comment>
    <comment ref="A149" authorId="0" shapeId="0" xr:uid="{00000000-0006-0000-0000-00004F000000}">
      <text>
        <r>
          <rPr>
            <b/>
            <sz val="9"/>
            <color indexed="81"/>
            <rFont val="Tahoma"/>
            <family val="2"/>
          </rPr>
          <t xml:space="preserve">GLAC:
</t>
        </r>
        <r>
          <rPr>
            <strike/>
            <sz val="9"/>
            <color indexed="81"/>
            <rFont val="Tahoma"/>
            <family val="2"/>
          </rPr>
          <t>624 - Extraordinary Income</t>
        </r>
        <r>
          <rPr>
            <sz val="9"/>
            <color indexed="81"/>
            <rFont val="Tahoma"/>
            <family val="2"/>
          </rPr>
          <t xml:space="preserve"> 
6260 - Unusual and/or Infrequent Revenue
</t>
        </r>
      </text>
    </comment>
    <comment ref="A151" authorId="0" shapeId="0" xr:uid="{00000000-0006-0000-0000-000050000000}">
      <text>
        <r>
          <rPr>
            <b/>
            <sz val="9"/>
            <color indexed="81"/>
            <rFont val="Tahoma"/>
            <family val="2"/>
          </rPr>
          <t xml:space="preserve">GLAC:
</t>
        </r>
        <r>
          <rPr>
            <sz val="9"/>
            <color indexed="81"/>
            <rFont val="Tahoma"/>
            <family val="2"/>
          </rPr>
          <t>500 - Purchases
501 - Purchases Discounts and Allowances</t>
        </r>
        <r>
          <rPr>
            <b/>
            <sz val="9"/>
            <color indexed="81"/>
            <rFont val="Tahoma"/>
            <family val="2"/>
          </rPr>
          <t xml:space="preserve">
</t>
        </r>
        <r>
          <rPr>
            <sz val="9"/>
            <color indexed="81"/>
            <rFont val="Tahoma"/>
            <family val="2"/>
          </rPr>
          <t>502 - Cost of Goods Sold</t>
        </r>
      </text>
    </comment>
    <comment ref="A153" authorId="0" shapeId="0" xr:uid="{00000000-0006-0000-0000-000051000000}">
      <text>
        <r>
          <rPr>
            <b/>
            <sz val="9"/>
            <color indexed="81"/>
            <rFont val="Tahoma"/>
            <family val="2"/>
          </rPr>
          <t>GLAC:</t>
        </r>
        <r>
          <rPr>
            <sz val="9"/>
            <color indexed="81"/>
            <rFont val="Tahoma"/>
            <family val="2"/>
          </rPr>
          <t xml:space="preserve">
505 - Wage Expense
506 - Tax Expense
507 - Employee insurance Expense
508 - Retirement Expense
509 - Other Employee Benefit Expense
510 - Other Expenses to Employees
520 - Supplies Expense
521 - Non-Capitalized Furniture, Fixtures and Equipment Expense
522 - Repairs and Maintenance Expense
523 - Communication Expense
524 - Utilities Expense
525 - Rental Expense
526 - Insurance Premium Expense
527 - Depreciation and Amortization Expense
528 - Travel Expense
529 - Transportation Expense
535 - Reimbursed Common Support Expense
536 - Claims Expense
537 - Grants Expense
539 - Inter and Intra Expense
545 - Contract Services Expense
546 - Advertising and Promotion Expense
547 - Entertainment Expense
548 - Credit Cards Expense
549 - Bad Debt Expense
550 - Laundry and Dry Cleaning Expense
551 - Commercial Sponsorship Expense
552 - Other Operating Expense</t>
        </r>
      </text>
    </comment>
    <comment ref="A154" authorId="0" shapeId="0" xr:uid="{00000000-0006-0000-0000-000052000000}">
      <text>
        <r>
          <rPr>
            <b/>
            <sz val="9"/>
            <color indexed="81"/>
            <rFont val="Tahoma"/>
            <family val="2"/>
          </rPr>
          <t xml:space="preserve">GLAC:
</t>
        </r>
        <r>
          <rPr>
            <sz val="9"/>
            <color indexed="81"/>
            <rFont val="Tahoma"/>
            <family val="2"/>
          </rPr>
          <t>700 - Interest Expenses
701 - Assessment Expense
702 - Prior Year(s) Expense Adjustment
705 - Other Non-operating Expense</t>
        </r>
      </text>
    </comment>
    <comment ref="A155" authorId="0" shapeId="0" xr:uid="{00000000-0006-0000-0000-000053000000}">
      <text>
        <r>
          <rPr>
            <b/>
            <sz val="9"/>
            <color indexed="81"/>
            <rFont val="Tahoma"/>
            <family val="2"/>
          </rPr>
          <t xml:space="preserve">GLAC:
</t>
        </r>
        <r>
          <rPr>
            <strike/>
            <sz val="9"/>
            <color indexed="81"/>
            <rFont val="Tahoma"/>
            <family val="2"/>
          </rPr>
          <t>703 - Extraordinary Expense</t>
        </r>
        <r>
          <rPr>
            <sz val="9"/>
            <color indexed="81"/>
            <rFont val="Tahoma"/>
            <family val="2"/>
          </rPr>
          <t xml:space="preserve">
7040 - Unusual and/or Infrequent Expenses</t>
        </r>
      </text>
    </comment>
    <comment ref="A156" authorId="0" shapeId="0" xr:uid="{00000000-0006-0000-0000-000054000000}">
      <text>
        <r>
          <rPr>
            <b/>
            <sz val="9"/>
            <color indexed="81"/>
            <rFont val="Tahoma"/>
            <family val="2"/>
          </rPr>
          <t xml:space="preserve">[5] </t>
        </r>
        <r>
          <rPr>
            <sz val="9"/>
            <color indexed="81"/>
            <rFont val="Tahoma"/>
            <family val="2"/>
          </rPr>
          <t>Total NAF Expenses (excluding COG, USA/UFM/MOA, Depreciation)</t>
        </r>
      </text>
    </comment>
    <comment ref="A157" authorId="0" shapeId="0" xr:uid="{00000000-0006-0000-0000-000055000000}">
      <text>
        <r>
          <rPr>
            <b/>
            <sz val="9"/>
            <color indexed="81"/>
            <rFont val="Tahoma"/>
            <family val="2"/>
          </rPr>
          <t xml:space="preserve">GLAC:
</t>
        </r>
        <r>
          <rPr>
            <sz val="9"/>
            <color indexed="81"/>
            <rFont val="Tahoma"/>
            <family val="2"/>
          </rPr>
          <t xml:space="preserve">527 - Depreciation and Amortization Expense
</t>
        </r>
      </text>
    </comment>
    <comment ref="A158" authorId="0" shapeId="0" xr:uid="{00000000-0006-0000-0000-000056000000}">
      <text>
        <r>
          <rPr>
            <b/>
            <sz val="9"/>
            <color indexed="81"/>
            <rFont val="Tahoma"/>
            <family val="2"/>
          </rPr>
          <t xml:space="preserve">[6] Net Income (NI): </t>
        </r>
        <r>
          <rPr>
            <sz val="9"/>
            <color indexed="81"/>
            <rFont val="Tahoma"/>
            <family val="2"/>
          </rPr>
          <t>Net Income is considered a company's total earnings (or profit) and is often referred to as the "Bottom Line." It is calculated by taking total revenues and adjusting for the cost of doing business; i.e. depreciation and all other expenses.</t>
        </r>
      </text>
    </comment>
    <comment ref="A159" authorId="0" shapeId="0" xr:uid="{00000000-0006-0000-0000-000057000000}">
      <text>
        <r>
          <rPr>
            <b/>
            <sz val="9"/>
            <color indexed="81"/>
            <rFont val="Tahoma"/>
            <family val="2"/>
          </rPr>
          <t>[7] Net Income Before Depreciation (NIBD):</t>
        </r>
        <r>
          <rPr>
            <sz val="9"/>
            <color indexed="81"/>
            <rFont val="Tahoma"/>
            <family val="2"/>
          </rPr>
          <t xml:space="preserve">Is the same equation as Net Income except that Depreciation is not accounted for and thus excluded from the calculation.  NIBD will always be greater than or equal to NI.
</t>
        </r>
        <r>
          <rPr>
            <b/>
            <sz val="9"/>
            <color indexed="81"/>
            <rFont val="Tahoma"/>
            <family val="2"/>
          </rPr>
          <t xml:space="preserve">
</t>
        </r>
      </text>
    </comment>
    <comment ref="A160" authorId="0" shapeId="0" xr:uid="{00000000-0006-0000-0000-000058000000}">
      <text>
        <r>
          <rPr>
            <b/>
            <sz val="9"/>
            <color indexed="81"/>
            <rFont val="Tahoma"/>
            <family val="2"/>
          </rPr>
          <t xml:space="preserve">[8] </t>
        </r>
        <r>
          <rPr>
            <sz val="9"/>
            <color indexed="81"/>
            <rFont val="Tahoma"/>
            <family val="2"/>
          </rPr>
          <t xml:space="preserve">Provide the number of activities having a Net Income (NI) that is less than $0 </t>
        </r>
        <r>
          <rPr>
            <b/>
            <sz val="9"/>
            <color indexed="81"/>
            <rFont val="Tahoma"/>
            <family val="2"/>
          </rPr>
          <t xml:space="preserve">
</t>
        </r>
      </text>
    </comment>
    <comment ref="A161" authorId="0" shapeId="0" xr:uid="{00000000-0006-0000-0000-000059000000}">
      <text>
        <r>
          <rPr>
            <b/>
            <sz val="9"/>
            <color indexed="81"/>
            <rFont val="Tahoma"/>
            <family val="2"/>
          </rPr>
          <t xml:space="preserve">[9] </t>
        </r>
        <r>
          <rPr>
            <sz val="9"/>
            <color indexed="81"/>
            <rFont val="Tahoma"/>
            <family val="2"/>
          </rPr>
          <t xml:space="preserve">Provide the number of activities having a Net Income Before Depreciation (NIBD)  that is less than $0. </t>
        </r>
      </text>
    </comment>
    <comment ref="A164" authorId="0" shapeId="0" xr:uid="{00000000-0006-0000-0000-00005A000000}">
      <text>
        <r>
          <rPr>
            <b/>
            <sz val="9"/>
            <color indexed="81"/>
            <rFont val="Tahoma"/>
            <family val="2"/>
          </rPr>
          <t xml:space="preserve">[10] </t>
        </r>
        <r>
          <rPr>
            <sz val="9"/>
            <color indexed="81"/>
            <rFont val="Tahoma"/>
            <family val="2"/>
          </rPr>
          <t xml:space="preserve">This includes APF support provided through USA/UFM for MWR. </t>
        </r>
        <r>
          <rPr>
            <b/>
            <sz val="9"/>
            <color indexed="81"/>
            <rFont val="Tahoma"/>
            <family val="2"/>
          </rPr>
          <t xml:space="preserve">
</t>
        </r>
      </text>
    </comment>
    <comment ref="A172" authorId="0" shapeId="0" xr:uid="{00000000-0006-0000-0000-00005B000000}">
      <text>
        <r>
          <rPr>
            <b/>
            <sz val="9"/>
            <color indexed="81"/>
            <rFont val="Tahoma"/>
            <family val="2"/>
          </rPr>
          <t xml:space="preserve">[3] Activity: </t>
        </r>
        <r>
          <rPr>
            <sz val="9"/>
            <color indexed="81"/>
            <rFont val="Tahoma"/>
            <family val="2"/>
          </rPr>
          <t xml:space="preserve">An Activity is defined by the MWR category (A/B/C) and the MWR accounting code.  There may be multiple activities within one site. An example, Food &amp; Beverage ( Cat C) within a Library (Cat A) would be represented as two activities within one site.
</t>
        </r>
        <r>
          <rPr>
            <b/>
            <sz val="9"/>
            <color indexed="81"/>
            <rFont val="Tahoma"/>
            <family val="2"/>
          </rPr>
          <t>Example:</t>
        </r>
        <r>
          <rPr>
            <sz val="9"/>
            <color indexed="81"/>
            <rFont val="Tahoma"/>
            <family val="2"/>
          </rPr>
          <t xml:space="preserve"> Army recreation center (Cat A) has Category A programs such as Single Soldiers, Category B  Information, Tickets, and Tours and a Category C  Snack Bar. The Site/Center may also have a Category B instructional Chess class and therefore you would have a total of 4 activities.</t>
        </r>
      </text>
    </comment>
    <comment ref="A175" authorId="0" shapeId="0" xr:uid="{00000000-0006-0000-0000-00005C000000}">
      <text>
        <r>
          <rPr>
            <sz val="9"/>
            <color indexed="81"/>
            <rFont val="Tahoma"/>
            <family val="2"/>
          </rPr>
          <t>Please include Food &amp; Beverage costs only</t>
        </r>
      </text>
    </comment>
    <comment ref="A176" authorId="0" shapeId="0" xr:uid="{00000000-0006-0000-0000-00005D000000}">
      <text>
        <r>
          <rPr>
            <b/>
            <sz val="9"/>
            <color indexed="81"/>
            <rFont val="Tahoma"/>
            <family val="2"/>
          </rPr>
          <t xml:space="preserve">GLAC:
</t>
        </r>
        <r>
          <rPr>
            <u/>
            <sz val="9"/>
            <color indexed="81"/>
            <rFont val="Tahoma"/>
            <family val="2"/>
          </rPr>
          <t>Participation fees and charges</t>
        </r>
        <r>
          <rPr>
            <sz val="9"/>
            <color indexed="81"/>
            <rFont val="Tahoma"/>
            <family val="2"/>
          </rPr>
          <t xml:space="preserve">
406 - Amusements Income
</t>
        </r>
        <r>
          <rPr>
            <u/>
            <sz val="9"/>
            <color indexed="81"/>
            <rFont val="Tahoma"/>
            <family val="2"/>
          </rPr>
          <t>Concessionaire Income</t>
        </r>
        <r>
          <rPr>
            <sz val="9"/>
            <color indexed="81"/>
            <rFont val="Tahoma"/>
            <family val="2"/>
          </rPr>
          <t xml:space="preserve">
404 - Concessionaire Income
</t>
        </r>
        <r>
          <rPr>
            <u/>
            <sz val="9"/>
            <color indexed="81"/>
            <rFont val="Tahoma"/>
            <family val="2"/>
          </rPr>
          <t>Other</t>
        </r>
        <r>
          <rPr>
            <sz val="9"/>
            <color indexed="81"/>
            <rFont val="Tahoma"/>
            <family val="2"/>
          </rPr>
          <t xml:space="preserve">
405 - Rental Income
408 - Other APF Income
409 - Reimbursement Income
410 - Commercial Sponsorhip Income
411 - Inter and Intra Income
412 - Other Operating Income</t>
        </r>
      </text>
    </comment>
    <comment ref="A177" authorId="0" shapeId="0" xr:uid="{00000000-0006-0000-0000-00005E000000}">
      <text>
        <r>
          <rPr>
            <b/>
            <u/>
            <sz val="9"/>
            <color indexed="81"/>
            <rFont val="Tahoma"/>
            <family val="2"/>
          </rPr>
          <t>GLAC:</t>
        </r>
        <r>
          <rPr>
            <sz val="9"/>
            <color indexed="81"/>
            <rFont val="Tahoma"/>
            <family val="2"/>
          </rPr>
          <t xml:space="preserve">
403 - Participation Fees Income</t>
        </r>
      </text>
    </comment>
    <comment ref="A178" authorId="0" shapeId="0" xr:uid="{00000000-0006-0000-0000-00005F000000}">
      <text>
        <r>
          <rPr>
            <b/>
            <sz val="9"/>
            <color indexed="81"/>
            <rFont val="Tahoma"/>
            <family val="2"/>
          </rPr>
          <t xml:space="preserve">GLAC:
</t>
        </r>
        <r>
          <rPr>
            <sz val="9"/>
            <color indexed="81"/>
            <rFont val="Tahoma"/>
            <family val="2"/>
          </rPr>
          <t>403</t>
        </r>
        <r>
          <rPr>
            <b/>
            <sz val="9"/>
            <color indexed="81"/>
            <rFont val="Tahoma"/>
            <family val="2"/>
          </rPr>
          <t xml:space="preserve"> - </t>
        </r>
        <r>
          <rPr>
            <sz val="9"/>
            <color indexed="81"/>
            <rFont val="Tahoma"/>
            <family val="2"/>
          </rPr>
          <t>Gaming Income</t>
        </r>
      </text>
    </comment>
    <comment ref="A179" authorId="0" shapeId="0" xr:uid="{00000000-0006-0000-0000-000060000000}">
      <text>
        <r>
          <rPr>
            <b/>
            <sz val="9"/>
            <color indexed="81"/>
            <rFont val="Tahoma"/>
            <family val="2"/>
          </rPr>
          <t xml:space="preserve">GLAC:
</t>
        </r>
        <r>
          <rPr>
            <u/>
            <sz val="9"/>
            <color indexed="81"/>
            <rFont val="Tahoma"/>
            <family val="2"/>
          </rPr>
          <t xml:space="preserve">Dividends
</t>
        </r>
        <r>
          <rPr>
            <sz val="9"/>
            <color indexed="81"/>
            <rFont val="Tahoma"/>
            <family val="2"/>
          </rPr>
          <t>622 - Exchange Dividend Income
623 - Headquarters Exchange Dividend Income
Other
600 - Interest Income
601 - Assessment Income
602 - Rebates Income
610 - Retirement Contributions Income
611 - Basic Wage Offset Income
620 - Contribution/Donation Income
621 - Subsidy Income
630 - Realized Gains and Losses for Foreign Currency Income
631 - Realized Gains and Losses for Sale of Fixed Assets
641 - Prior Year Income Adjustment
642 - Other Non-operating Income</t>
        </r>
        <r>
          <rPr>
            <b/>
            <sz val="9"/>
            <color indexed="81"/>
            <rFont val="Tahoma"/>
            <family val="2"/>
          </rPr>
          <t xml:space="preserve">
</t>
        </r>
        <r>
          <rPr>
            <sz val="9"/>
            <color indexed="81"/>
            <rFont val="Tahoma"/>
            <family val="2"/>
          </rPr>
          <t xml:space="preserve">
</t>
        </r>
        <r>
          <rPr>
            <b/>
            <sz val="9"/>
            <color indexed="81"/>
            <rFont val="Tahoma"/>
            <family val="2"/>
          </rPr>
          <t xml:space="preserve">
</t>
        </r>
        <r>
          <rPr>
            <sz val="9"/>
            <color indexed="81"/>
            <rFont val="Tahoma"/>
            <family val="2"/>
          </rPr>
          <t xml:space="preserve">
</t>
        </r>
      </text>
    </comment>
    <comment ref="A180" authorId="0" shapeId="0" xr:uid="{00000000-0006-0000-0000-000061000000}">
      <text>
        <r>
          <rPr>
            <b/>
            <sz val="9"/>
            <color indexed="81"/>
            <rFont val="Tahoma"/>
            <family val="2"/>
          </rPr>
          <t xml:space="preserve">GLAC:
</t>
        </r>
        <r>
          <rPr>
            <strike/>
            <sz val="9"/>
            <color indexed="81"/>
            <rFont val="Tahoma"/>
            <family val="2"/>
          </rPr>
          <t>624 - Extraordinary Income</t>
        </r>
        <r>
          <rPr>
            <sz val="9"/>
            <color indexed="81"/>
            <rFont val="Tahoma"/>
            <family val="2"/>
          </rPr>
          <t xml:space="preserve"> 
6260 - Unusual and/or Infrequent Revenue
</t>
        </r>
      </text>
    </comment>
    <comment ref="A182" authorId="0" shapeId="0" xr:uid="{00000000-0006-0000-0000-000062000000}">
      <text>
        <r>
          <rPr>
            <b/>
            <sz val="9"/>
            <color indexed="81"/>
            <rFont val="Tahoma"/>
            <family val="2"/>
          </rPr>
          <t xml:space="preserve">GLAC:
</t>
        </r>
        <r>
          <rPr>
            <sz val="9"/>
            <color indexed="81"/>
            <rFont val="Tahoma"/>
            <family val="2"/>
          </rPr>
          <t>500 - Purchases
501 - Purchases Discounts and Allowances</t>
        </r>
        <r>
          <rPr>
            <b/>
            <sz val="9"/>
            <color indexed="81"/>
            <rFont val="Tahoma"/>
            <family val="2"/>
          </rPr>
          <t xml:space="preserve">
</t>
        </r>
        <r>
          <rPr>
            <sz val="9"/>
            <color indexed="81"/>
            <rFont val="Tahoma"/>
            <family val="2"/>
          </rPr>
          <t>502 - Cost of Goods Sold</t>
        </r>
      </text>
    </comment>
    <comment ref="A184" authorId="0" shapeId="0" xr:uid="{00000000-0006-0000-0000-000063000000}">
      <text>
        <r>
          <rPr>
            <b/>
            <sz val="9"/>
            <color indexed="81"/>
            <rFont val="Tahoma"/>
            <family val="2"/>
          </rPr>
          <t>GLAC:</t>
        </r>
        <r>
          <rPr>
            <sz val="9"/>
            <color indexed="81"/>
            <rFont val="Tahoma"/>
            <family val="2"/>
          </rPr>
          <t xml:space="preserve">
505 - Wage Expense
506 - Tax Expense
507 - Employee insurance Expense
508 - Retirement Expense
509 - Other Employee Benefit Expense
510 - Other Expenses to Employees
520 - Supplies Expense
521 - Non-Capitalized Furniture, Fixtures and Equipment Expense
522 - Repairs and Maintenance Expense
523 - Communication Expense
524 - Utilities Expense
525 - Rental Expense
526 - Insurance Premium Expense
527 - Depreciation and Amortization Expense
528 - Travel Expense
529 - Transportation Expense
535 - Reimbursed Common Support Expense
536 - Claims Expense
537 - Grants Expense
539 - Inter and Intra Expense
545 - Contract Services Expense
546 - Advertising and Promotion Expense
547 - Entertainment Expense
548 - Credit Cards Expense
549 - Bad Debt Expense
550 - Laundry and Dry Cleaning Expense
551 - Commercial Sponsorship Expense
552 - Other Operating Expense</t>
        </r>
      </text>
    </comment>
    <comment ref="A185" authorId="0" shapeId="0" xr:uid="{00000000-0006-0000-0000-000064000000}">
      <text>
        <r>
          <rPr>
            <b/>
            <sz val="9"/>
            <color indexed="81"/>
            <rFont val="Tahoma"/>
            <family val="2"/>
          </rPr>
          <t xml:space="preserve">GLAC:
</t>
        </r>
        <r>
          <rPr>
            <sz val="9"/>
            <color indexed="81"/>
            <rFont val="Tahoma"/>
            <family val="2"/>
          </rPr>
          <t>700 - Interest Expenses
701 - Assessment Expense
702 - Prior Year(s) Expense Adjustment
705 - Other Non-operating Expense</t>
        </r>
      </text>
    </comment>
    <comment ref="A186" authorId="0" shapeId="0" xr:uid="{00000000-0006-0000-0000-000065000000}">
      <text>
        <r>
          <rPr>
            <b/>
            <sz val="9"/>
            <color indexed="81"/>
            <rFont val="Tahoma"/>
            <family val="2"/>
          </rPr>
          <t xml:space="preserve">GLAC:
</t>
        </r>
        <r>
          <rPr>
            <strike/>
            <sz val="9"/>
            <color indexed="81"/>
            <rFont val="Tahoma"/>
            <family val="2"/>
          </rPr>
          <t>703 - Extraordinary Expense</t>
        </r>
        <r>
          <rPr>
            <sz val="9"/>
            <color indexed="81"/>
            <rFont val="Tahoma"/>
            <family val="2"/>
          </rPr>
          <t xml:space="preserve">
7040 - Unusual and/or Infrequent Expenses</t>
        </r>
      </text>
    </comment>
    <comment ref="A187" authorId="0" shapeId="0" xr:uid="{00000000-0006-0000-0000-000066000000}">
      <text>
        <r>
          <rPr>
            <b/>
            <sz val="9"/>
            <color indexed="81"/>
            <rFont val="Tahoma"/>
            <family val="2"/>
          </rPr>
          <t xml:space="preserve">[5] </t>
        </r>
        <r>
          <rPr>
            <sz val="9"/>
            <color indexed="81"/>
            <rFont val="Tahoma"/>
            <family val="2"/>
          </rPr>
          <t>Total NAF Expenses (excluding COG, USA/UFM/MOA, Depreciation)</t>
        </r>
      </text>
    </comment>
    <comment ref="A188" authorId="0" shapeId="0" xr:uid="{00000000-0006-0000-0000-000067000000}">
      <text>
        <r>
          <rPr>
            <b/>
            <sz val="9"/>
            <color indexed="81"/>
            <rFont val="Tahoma"/>
            <family val="2"/>
          </rPr>
          <t xml:space="preserve">GLAC:
</t>
        </r>
        <r>
          <rPr>
            <sz val="9"/>
            <color indexed="81"/>
            <rFont val="Tahoma"/>
            <family val="2"/>
          </rPr>
          <t xml:space="preserve">527 - Depreciation and Amortization Expense
</t>
        </r>
      </text>
    </comment>
    <comment ref="A189" authorId="0" shapeId="0" xr:uid="{00000000-0006-0000-0000-000068000000}">
      <text>
        <r>
          <rPr>
            <b/>
            <sz val="9"/>
            <color indexed="81"/>
            <rFont val="Tahoma"/>
            <family val="2"/>
          </rPr>
          <t xml:space="preserve">[6] Net Income (NI): </t>
        </r>
        <r>
          <rPr>
            <sz val="9"/>
            <color indexed="81"/>
            <rFont val="Tahoma"/>
            <family val="2"/>
          </rPr>
          <t>Net Income is considered a company's total earnings (or profit) and is often referred to as the "Bottom Line." It is calculated by taking total revenues and adjusting for the cost of doing business; i.e. depreciation and all other expenses.</t>
        </r>
      </text>
    </comment>
    <comment ref="A190" authorId="0" shapeId="0" xr:uid="{00000000-0006-0000-0000-000069000000}">
      <text>
        <r>
          <rPr>
            <b/>
            <sz val="9"/>
            <color indexed="81"/>
            <rFont val="Tahoma"/>
            <family val="2"/>
          </rPr>
          <t>[7] Net Income Before Depreciation (NIBD):</t>
        </r>
        <r>
          <rPr>
            <sz val="9"/>
            <color indexed="81"/>
            <rFont val="Tahoma"/>
            <family val="2"/>
          </rPr>
          <t xml:space="preserve">Is the same equation as Net Income except that Depreciation is not accounted for and thus excluded from the calculation.  NIBD will always be greater than or equal to NI.
</t>
        </r>
        <r>
          <rPr>
            <b/>
            <sz val="9"/>
            <color indexed="81"/>
            <rFont val="Tahoma"/>
            <family val="2"/>
          </rPr>
          <t xml:space="preserve">
</t>
        </r>
      </text>
    </comment>
    <comment ref="A191" authorId="0" shapeId="0" xr:uid="{00000000-0006-0000-0000-00006A000000}">
      <text>
        <r>
          <rPr>
            <b/>
            <sz val="9"/>
            <color indexed="81"/>
            <rFont val="Tahoma"/>
            <family val="2"/>
          </rPr>
          <t xml:space="preserve">[8] </t>
        </r>
        <r>
          <rPr>
            <sz val="9"/>
            <color indexed="81"/>
            <rFont val="Tahoma"/>
            <family val="2"/>
          </rPr>
          <t xml:space="preserve">Provide the number of activities having a Net Income (NI) that is less than $0 </t>
        </r>
        <r>
          <rPr>
            <b/>
            <sz val="9"/>
            <color indexed="81"/>
            <rFont val="Tahoma"/>
            <family val="2"/>
          </rPr>
          <t xml:space="preserve">
</t>
        </r>
      </text>
    </comment>
    <comment ref="A192" authorId="0" shapeId="0" xr:uid="{00000000-0006-0000-0000-00006B000000}">
      <text>
        <r>
          <rPr>
            <b/>
            <sz val="9"/>
            <color indexed="81"/>
            <rFont val="Tahoma"/>
            <family val="2"/>
          </rPr>
          <t xml:space="preserve">[9] </t>
        </r>
        <r>
          <rPr>
            <sz val="9"/>
            <color indexed="81"/>
            <rFont val="Tahoma"/>
            <family val="2"/>
          </rPr>
          <t xml:space="preserve">Provide the number of activities having a Net Income Before Depreciation (NIBD)  that is less than $0. </t>
        </r>
      </text>
    </comment>
    <comment ref="A195" authorId="0" shapeId="0" xr:uid="{00000000-0006-0000-0000-00006C000000}">
      <text>
        <r>
          <rPr>
            <b/>
            <sz val="9"/>
            <color indexed="81"/>
            <rFont val="Tahoma"/>
            <family val="2"/>
          </rPr>
          <t xml:space="preserve">[10] </t>
        </r>
        <r>
          <rPr>
            <sz val="9"/>
            <color indexed="81"/>
            <rFont val="Tahoma"/>
            <family val="2"/>
          </rPr>
          <t xml:space="preserve">This includes APF support provided through USA/UFM for MWR. </t>
        </r>
        <r>
          <rPr>
            <b/>
            <sz val="9"/>
            <color indexed="81"/>
            <rFont val="Tahoma"/>
            <family val="2"/>
          </rPr>
          <t xml:space="preserve">
</t>
        </r>
      </text>
    </comment>
    <comment ref="A203" authorId="0" shapeId="0" xr:uid="{00000000-0006-0000-0000-00006D000000}">
      <text>
        <r>
          <rPr>
            <b/>
            <sz val="9"/>
            <color indexed="81"/>
            <rFont val="Tahoma"/>
            <family val="2"/>
          </rPr>
          <t xml:space="preserve">[3] Activity: </t>
        </r>
        <r>
          <rPr>
            <sz val="9"/>
            <color indexed="81"/>
            <rFont val="Tahoma"/>
            <family val="2"/>
          </rPr>
          <t xml:space="preserve">An Activity is defined by the MWR category (A/B/C) and the MWR accounting code.  There may be multiple activities within one site. An example, Food &amp; Beverage ( Cat C) within a Library (Cat A) would be represented as two activities within one site.
</t>
        </r>
        <r>
          <rPr>
            <b/>
            <sz val="9"/>
            <color indexed="81"/>
            <rFont val="Tahoma"/>
            <family val="2"/>
          </rPr>
          <t>Example:</t>
        </r>
        <r>
          <rPr>
            <sz val="9"/>
            <color indexed="81"/>
            <rFont val="Tahoma"/>
            <family val="2"/>
          </rPr>
          <t xml:space="preserve"> Army recreation center (Cat A) has Category A programs such as Single Soldiers, Category B  Information, Tickets, and Tours and a Category C  Snack Bar. The Site/Center may also have a Category B instructional Chess class and therefore you would have a total of 4 activities.</t>
        </r>
      </text>
    </comment>
    <comment ref="A206" authorId="0" shapeId="0" xr:uid="{00000000-0006-0000-0000-00006E000000}">
      <text>
        <r>
          <rPr>
            <sz val="9"/>
            <color indexed="81"/>
            <rFont val="Tahoma"/>
            <family val="2"/>
          </rPr>
          <t>Please include Food &amp; Beverage costs only</t>
        </r>
      </text>
    </comment>
    <comment ref="A207" authorId="0" shapeId="0" xr:uid="{00000000-0006-0000-0000-00006F000000}">
      <text>
        <r>
          <rPr>
            <b/>
            <sz val="9"/>
            <color indexed="81"/>
            <rFont val="Tahoma"/>
            <family val="2"/>
          </rPr>
          <t xml:space="preserve">GLAC:
</t>
        </r>
        <r>
          <rPr>
            <u/>
            <sz val="9"/>
            <color indexed="81"/>
            <rFont val="Tahoma"/>
            <family val="2"/>
          </rPr>
          <t>Participation fees and charges</t>
        </r>
        <r>
          <rPr>
            <sz val="9"/>
            <color indexed="81"/>
            <rFont val="Tahoma"/>
            <family val="2"/>
          </rPr>
          <t xml:space="preserve">
406 - Amusements Income
</t>
        </r>
        <r>
          <rPr>
            <u/>
            <sz val="9"/>
            <color indexed="81"/>
            <rFont val="Tahoma"/>
            <family val="2"/>
          </rPr>
          <t>Concessionaire Income</t>
        </r>
        <r>
          <rPr>
            <sz val="9"/>
            <color indexed="81"/>
            <rFont val="Tahoma"/>
            <family val="2"/>
          </rPr>
          <t xml:space="preserve">
404 - Concessionaire Income
</t>
        </r>
        <r>
          <rPr>
            <u/>
            <sz val="9"/>
            <color indexed="81"/>
            <rFont val="Tahoma"/>
            <family val="2"/>
          </rPr>
          <t>Other</t>
        </r>
        <r>
          <rPr>
            <sz val="9"/>
            <color indexed="81"/>
            <rFont val="Tahoma"/>
            <family val="2"/>
          </rPr>
          <t xml:space="preserve">
405 - Rental Income
408 - Other APF Income
409 - Reimbursement Income
410 - Commercial Sponsorhip Income
411 - Inter and Intra Income
412 - Other Operating Income</t>
        </r>
      </text>
    </comment>
    <comment ref="A208" authorId="0" shapeId="0" xr:uid="{00000000-0006-0000-0000-000070000000}">
      <text>
        <r>
          <rPr>
            <b/>
            <u/>
            <sz val="9"/>
            <color indexed="81"/>
            <rFont val="Tahoma"/>
            <family val="2"/>
          </rPr>
          <t>GLAC:</t>
        </r>
        <r>
          <rPr>
            <sz val="9"/>
            <color indexed="81"/>
            <rFont val="Tahoma"/>
            <family val="2"/>
          </rPr>
          <t xml:space="preserve">
403 - Participation Fees Income</t>
        </r>
      </text>
    </comment>
    <comment ref="A209" authorId="0" shapeId="0" xr:uid="{00000000-0006-0000-0000-000071000000}">
      <text>
        <r>
          <rPr>
            <b/>
            <sz val="9"/>
            <color indexed="81"/>
            <rFont val="Tahoma"/>
            <family val="2"/>
          </rPr>
          <t xml:space="preserve">GLAC:
</t>
        </r>
        <r>
          <rPr>
            <sz val="9"/>
            <color indexed="81"/>
            <rFont val="Tahoma"/>
            <family val="2"/>
          </rPr>
          <t>403</t>
        </r>
        <r>
          <rPr>
            <b/>
            <sz val="9"/>
            <color indexed="81"/>
            <rFont val="Tahoma"/>
            <family val="2"/>
          </rPr>
          <t xml:space="preserve"> - </t>
        </r>
        <r>
          <rPr>
            <sz val="9"/>
            <color indexed="81"/>
            <rFont val="Tahoma"/>
            <family val="2"/>
          </rPr>
          <t>Gaming Income</t>
        </r>
      </text>
    </comment>
    <comment ref="A210" authorId="0" shapeId="0" xr:uid="{00000000-0006-0000-0000-000072000000}">
      <text>
        <r>
          <rPr>
            <b/>
            <sz val="9"/>
            <color indexed="81"/>
            <rFont val="Tahoma"/>
            <family val="2"/>
          </rPr>
          <t xml:space="preserve">GLAC:
</t>
        </r>
        <r>
          <rPr>
            <u/>
            <sz val="9"/>
            <color indexed="81"/>
            <rFont val="Tahoma"/>
            <family val="2"/>
          </rPr>
          <t xml:space="preserve">Dividends
</t>
        </r>
        <r>
          <rPr>
            <sz val="9"/>
            <color indexed="81"/>
            <rFont val="Tahoma"/>
            <family val="2"/>
          </rPr>
          <t>622 - Exchange Dividend Income
623 - Headquarters Exchange Dividend Income
Other
600 - Interest Income
601 - Assessment Income
602 - Rebates Income
610 - Retirement Contributions Income
611 - Basic Wage Offset Income
620 - Contribution/Donation Income
621 - Subsidy Income
630 - Realized Gains and Losses for Foreign Currency Income
631 - Realized Gains and Losses for Sale of Fixed Assets
641 - Prior Year Income Adjustment
642 - Other Non-operating Income</t>
        </r>
        <r>
          <rPr>
            <b/>
            <sz val="9"/>
            <color indexed="81"/>
            <rFont val="Tahoma"/>
            <family val="2"/>
          </rPr>
          <t xml:space="preserve">
</t>
        </r>
        <r>
          <rPr>
            <sz val="9"/>
            <color indexed="81"/>
            <rFont val="Tahoma"/>
            <family val="2"/>
          </rPr>
          <t xml:space="preserve">
</t>
        </r>
        <r>
          <rPr>
            <b/>
            <sz val="9"/>
            <color indexed="81"/>
            <rFont val="Tahoma"/>
            <family val="2"/>
          </rPr>
          <t xml:space="preserve">
</t>
        </r>
        <r>
          <rPr>
            <sz val="9"/>
            <color indexed="81"/>
            <rFont val="Tahoma"/>
            <family val="2"/>
          </rPr>
          <t xml:space="preserve">
</t>
        </r>
      </text>
    </comment>
    <comment ref="A211" authorId="0" shapeId="0" xr:uid="{00000000-0006-0000-0000-000073000000}">
      <text>
        <r>
          <rPr>
            <b/>
            <sz val="9"/>
            <color indexed="81"/>
            <rFont val="Tahoma"/>
            <family val="2"/>
          </rPr>
          <t xml:space="preserve">GLAC:
</t>
        </r>
        <r>
          <rPr>
            <strike/>
            <sz val="9"/>
            <color indexed="81"/>
            <rFont val="Tahoma"/>
            <family val="2"/>
          </rPr>
          <t>624 - Extraordinary Income</t>
        </r>
        <r>
          <rPr>
            <sz val="9"/>
            <color indexed="81"/>
            <rFont val="Tahoma"/>
            <family val="2"/>
          </rPr>
          <t xml:space="preserve"> 
6260 - Unusual and/or Infrequent Revenue
</t>
        </r>
      </text>
    </comment>
    <comment ref="A213" authorId="0" shapeId="0" xr:uid="{00000000-0006-0000-0000-000074000000}">
      <text>
        <r>
          <rPr>
            <b/>
            <sz val="9"/>
            <color indexed="81"/>
            <rFont val="Tahoma"/>
            <family val="2"/>
          </rPr>
          <t xml:space="preserve">GLAC:
</t>
        </r>
        <r>
          <rPr>
            <sz val="9"/>
            <color indexed="81"/>
            <rFont val="Tahoma"/>
            <family val="2"/>
          </rPr>
          <t>500 - Purchases
501 - Purchases Discounts and Allowances</t>
        </r>
        <r>
          <rPr>
            <b/>
            <sz val="9"/>
            <color indexed="81"/>
            <rFont val="Tahoma"/>
            <family val="2"/>
          </rPr>
          <t xml:space="preserve">
</t>
        </r>
        <r>
          <rPr>
            <sz val="9"/>
            <color indexed="81"/>
            <rFont val="Tahoma"/>
            <family val="2"/>
          </rPr>
          <t>502 - Cost of Goods Sold</t>
        </r>
      </text>
    </comment>
    <comment ref="A215" authorId="0" shapeId="0" xr:uid="{00000000-0006-0000-0000-000075000000}">
      <text>
        <r>
          <rPr>
            <b/>
            <sz val="9"/>
            <color indexed="81"/>
            <rFont val="Tahoma"/>
            <family val="2"/>
          </rPr>
          <t>GLAC:</t>
        </r>
        <r>
          <rPr>
            <sz val="9"/>
            <color indexed="81"/>
            <rFont val="Tahoma"/>
            <family val="2"/>
          </rPr>
          <t xml:space="preserve">
505 - Wage Expense
506 - Tax Expense
507 - Employee insurance Expense
508 - Retirement Expense
509 - Other Employee Benefit Expense
510 - Other Expenses to Employees
520 - Supplies Expense
521 - Non-Capitalized Furniture, Fixtures and Equipment Expense
522 - Repairs and Maintenance Expense
523 - Communication Expense
524 - Utilities Expense
525 - Rental Expense
526 - Insurance Premium Expense
527 - Depreciation and Amortization Expense
528 - Travel Expense
529 - Transportation Expense
535 - Reimbursed Common Support Expense
536 - Claims Expense
537 - Grants Expense
539 - Inter and Intra Expense
545 - Contract Services Expense
546 - Advertising and Promotion Expense
547 - Entertainment Expense
548 - Credit Cards Expense
549 - Bad Debt Expense
550 - Laundry and Dry Cleaning Expense
551 - Commercial Sponsorship Expense
552 - Other Operating Expense</t>
        </r>
      </text>
    </comment>
    <comment ref="A216" authorId="0" shapeId="0" xr:uid="{00000000-0006-0000-0000-000076000000}">
      <text>
        <r>
          <rPr>
            <b/>
            <sz val="9"/>
            <color indexed="81"/>
            <rFont val="Tahoma"/>
            <family val="2"/>
          </rPr>
          <t xml:space="preserve">GLAC:
</t>
        </r>
        <r>
          <rPr>
            <sz val="9"/>
            <color indexed="81"/>
            <rFont val="Tahoma"/>
            <family val="2"/>
          </rPr>
          <t>700 - Interest Expenses
701 - Assessment Expense
702 - Prior Year(s) Expense Adjustment
705 - Other Non-operating Expense</t>
        </r>
      </text>
    </comment>
    <comment ref="A217" authorId="0" shapeId="0" xr:uid="{00000000-0006-0000-0000-000077000000}">
      <text>
        <r>
          <rPr>
            <b/>
            <sz val="9"/>
            <color indexed="81"/>
            <rFont val="Tahoma"/>
            <family val="2"/>
          </rPr>
          <t xml:space="preserve">GLAC:
</t>
        </r>
        <r>
          <rPr>
            <strike/>
            <sz val="9"/>
            <color indexed="81"/>
            <rFont val="Tahoma"/>
            <family val="2"/>
          </rPr>
          <t>703 - Extraordinary Expense</t>
        </r>
        <r>
          <rPr>
            <sz val="9"/>
            <color indexed="81"/>
            <rFont val="Tahoma"/>
            <family val="2"/>
          </rPr>
          <t xml:space="preserve">
7040 - Unusual and/or Infrequent Expenses</t>
        </r>
      </text>
    </comment>
    <comment ref="A218" authorId="0" shapeId="0" xr:uid="{00000000-0006-0000-0000-000078000000}">
      <text>
        <r>
          <rPr>
            <b/>
            <sz val="9"/>
            <color indexed="81"/>
            <rFont val="Tahoma"/>
            <family val="2"/>
          </rPr>
          <t xml:space="preserve">[5] </t>
        </r>
        <r>
          <rPr>
            <sz val="9"/>
            <color indexed="81"/>
            <rFont val="Tahoma"/>
            <family val="2"/>
          </rPr>
          <t>Total NAF Expenses (excluding COG, USA/UFM/MOA, Depreciation)</t>
        </r>
      </text>
    </comment>
    <comment ref="A219" authorId="0" shapeId="0" xr:uid="{00000000-0006-0000-0000-000079000000}">
      <text>
        <r>
          <rPr>
            <b/>
            <sz val="9"/>
            <color indexed="81"/>
            <rFont val="Tahoma"/>
            <family val="2"/>
          </rPr>
          <t xml:space="preserve">GLAC:
</t>
        </r>
        <r>
          <rPr>
            <sz val="9"/>
            <color indexed="81"/>
            <rFont val="Tahoma"/>
            <family val="2"/>
          </rPr>
          <t xml:space="preserve">527 - Depreciation and Amortization Expense
</t>
        </r>
      </text>
    </comment>
    <comment ref="A220" authorId="0" shapeId="0" xr:uid="{00000000-0006-0000-0000-00007A000000}">
      <text>
        <r>
          <rPr>
            <b/>
            <sz val="9"/>
            <color indexed="81"/>
            <rFont val="Tahoma"/>
            <family val="2"/>
          </rPr>
          <t xml:space="preserve">[6] Net Income (NI): </t>
        </r>
        <r>
          <rPr>
            <sz val="9"/>
            <color indexed="81"/>
            <rFont val="Tahoma"/>
            <family val="2"/>
          </rPr>
          <t>Net Income is considered a company's total earnings (or profit) and is often referred to as the "Bottom Line." It is calculated by taking total revenues and adjusting for the cost of doing business; i.e. depreciation and all other expenses.</t>
        </r>
      </text>
    </comment>
    <comment ref="A221" authorId="0" shapeId="0" xr:uid="{00000000-0006-0000-0000-00007B000000}">
      <text>
        <r>
          <rPr>
            <b/>
            <sz val="9"/>
            <color indexed="81"/>
            <rFont val="Tahoma"/>
            <family val="2"/>
          </rPr>
          <t>[7] Net Income Before Depreciation (NIBD):</t>
        </r>
        <r>
          <rPr>
            <sz val="9"/>
            <color indexed="81"/>
            <rFont val="Tahoma"/>
            <family val="2"/>
          </rPr>
          <t xml:space="preserve">Is the same equation as Net Income except that Depreciation is not accounted for and thus excluded from the calculation.  NIBD will always be greater than or equal to NI.
</t>
        </r>
        <r>
          <rPr>
            <b/>
            <sz val="9"/>
            <color indexed="81"/>
            <rFont val="Tahoma"/>
            <family val="2"/>
          </rPr>
          <t xml:space="preserve">
</t>
        </r>
      </text>
    </comment>
    <comment ref="A222" authorId="0" shapeId="0" xr:uid="{00000000-0006-0000-0000-00007C000000}">
      <text>
        <r>
          <rPr>
            <b/>
            <sz val="9"/>
            <color indexed="81"/>
            <rFont val="Tahoma"/>
            <family val="2"/>
          </rPr>
          <t xml:space="preserve">[8] </t>
        </r>
        <r>
          <rPr>
            <sz val="9"/>
            <color indexed="81"/>
            <rFont val="Tahoma"/>
            <family val="2"/>
          </rPr>
          <t xml:space="preserve">Provide the number of activities having a Net Income (NI) that is less than $0 </t>
        </r>
        <r>
          <rPr>
            <b/>
            <sz val="9"/>
            <color indexed="81"/>
            <rFont val="Tahoma"/>
            <family val="2"/>
          </rPr>
          <t xml:space="preserve">
</t>
        </r>
      </text>
    </comment>
    <comment ref="A223" authorId="0" shapeId="0" xr:uid="{00000000-0006-0000-0000-00007D000000}">
      <text>
        <r>
          <rPr>
            <b/>
            <sz val="9"/>
            <color indexed="81"/>
            <rFont val="Tahoma"/>
            <family val="2"/>
          </rPr>
          <t xml:space="preserve">[9] </t>
        </r>
        <r>
          <rPr>
            <sz val="9"/>
            <color indexed="81"/>
            <rFont val="Tahoma"/>
            <family val="2"/>
          </rPr>
          <t xml:space="preserve">Provide the number of activities having a Net Income Before Depreciation (NIBD)  that is less than $0. </t>
        </r>
      </text>
    </comment>
    <comment ref="A226" authorId="0" shapeId="0" xr:uid="{00000000-0006-0000-0000-00007E000000}">
      <text>
        <r>
          <rPr>
            <b/>
            <sz val="9"/>
            <color indexed="81"/>
            <rFont val="Tahoma"/>
            <family val="2"/>
          </rPr>
          <t xml:space="preserve">[10] </t>
        </r>
        <r>
          <rPr>
            <sz val="9"/>
            <color indexed="81"/>
            <rFont val="Tahoma"/>
            <family val="2"/>
          </rPr>
          <t xml:space="preserve">This includes APF support provided through USA/UFM for MWR. </t>
        </r>
        <r>
          <rPr>
            <b/>
            <sz val="9"/>
            <color indexed="81"/>
            <rFont val="Tahoma"/>
            <family val="2"/>
          </rPr>
          <t xml:space="preserve">
</t>
        </r>
      </text>
    </comment>
    <comment ref="A234" authorId="0" shapeId="0" xr:uid="{00000000-0006-0000-0000-00007F000000}">
      <text>
        <r>
          <rPr>
            <b/>
            <sz val="9"/>
            <color indexed="81"/>
            <rFont val="Tahoma"/>
            <family val="2"/>
          </rPr>
          <t xml:space="preserve">[3] Activity: </t>
        </r>
        <r>
          <rPr>
            <sz val="9"/>
            <color indexed="81"/>
            <rFont val="Tahoma"/>
            <family val="2"/>
          </rPr>
          <t xml:space="preserve">An Activity is defined by the MWR category (A/B/C) and the MWR accounting code.  There may be multiple activities within one site. An example, Food &amp; Beverage ( Cat C) within a Library (Cat A) would be represented as two activities within one site.
</t>
        </r>
        <r>
          <rPr>
            <b/>
            <sz val="9"/>
            <color indexed="81"/>
            <rFont val="Tahoma"/>
            <family val="2"/>
          </rPr>
          <t>Example:</t>
        </r>
        <r>
          <rPr>
            <sz val="9"/>
            <color indexed="81"/>
            <rFont val="Tahoma"/>
            <family val="2"/>
          </rPr>
          <t xml:space="preserve"> Army recreation center (Cat A) has Category A programs such as Single Soldiers, Category B  Information, Tickets, and Tours and a Category C  Snack Bar. The Site/Center may also have a Category B instructional Chess class and therefore you would have a total of 4 activities.</t>
        </r>
      </text>
    </comment>
    <comment ref="A237" authorId="0" shapeId="0" xr:uid="{00000000-0006-0000-0000-000080000000}">
      <text>
        <r>
          <rPr>
            <sz val="9"/>
            <color indexed="81"/>
            <rFont val="Tahoma"/>
            <family val="2"/>
          </rPr>
          <t>Please include Food &amp; Beverage costs only</t>
        </r>
      </text>
    </comment>
    <comment ref="A238" authorId="0" shapeId="0" xr:uid="{00000000-0006-0000-0000-000081000000}">
      <text>
        <r>
          <rPr>
            <b/>
            <sz val="9"/>
            <color indexed="81"/>
            <rFont val="Tahoma"/>
            <family val="2"/>
          </rPr>
          <t xml:space="preserve">GLAC:
</t>
        </r>
        <r>
          <rPr>
            <u/>
            <sz val="9"/>
            <color indexed="81"/>
            <rFont val="Tahoma"/>
            <family val="2"/>
          </rPr>
          <t>Participation fees and charges</t>
        </r>
        <r>
          <rPr>
            <sz val="9"/>
            <color indexed="81"/>
            <rFont val="Tahoma"/>
            <family val="2"/>
          </rPr>
          <t xml:space="preserve">
406 - Amusements Income
</t>
        </r>
        <r>
          <rPr>
            <u/>
            <sz val="9"/>
            <color indexed="81"/>
            <rFont val="Tahoma"/>
            <family val="2"/>
          </rPr>
          <t>Concessionaire Income</t>
        </r>
        <r>
          <rPr>
            <sz val="9"/>
            <color indexed="81"/>
            <rFont val="Tahoma"/>
            <family val="2"/>
          </rPr>
          <t xml:space="preserve">
404 - Concessionaire Income
</t>
        </r>
        <r>
          <rPr>
            <u/>
            <sz val="9"/>
            <color indexed="81"/>
            <rFont val="Tahoma"/>
            <family val="2"/>
          </rPr>
          <t>Other</t>
        </r>
        <r>
          <rPr>
            <sz val="9"/>
            <color indexed="81"/>
            <rFont val="Tahoma"/>
            <family val="2"/>
          </rPr>
          <t xml:space="preserve">
405 - Rental Income
408 - Other APF Income
409 - Reimbursement Income
410 - Commercial Sponsorhip Income
411 - Inter and Intra Income
412 - Other Operating Income</t>
        </r>
      </text>
    </comment>
    <comment ref="A239" authorId="0" shapeId="0" xr:uid="{00000000-0006-0000-0000-000082000000}">
      <text>
        <r>
          <rPr>
            <b/>
            <u/>
            <sz val="9"/>
            <color indexed="81"/>
            <rFont val="Tahoma"/>
            <family val="2"/>
          </rPr>
          <t>GLAC:</t>
        </r>
        <r>
          <rPr>
            <sz val="9"/>
            <color indexed="81"/>
            <rFont val="Tahoma"/>
            <family val="2"/>
          </rPr>
          <t xml:space="preserve">
403 - Participation Fees Income</t>
        </r>
      </text>
    </comment>
    <comment ref="A240" authorId="0" shapeId="0" xr:uid="{00000000-0006-0000-0000-000083000000}">
      <text>
        <r>
          <rPr>
            <b/>
            <sz val="9"/>
            <color indexed="81"/>
            <rFont val="Tahoma"/>
            <family val="2"/>
          </rPr>
          <t xml:space="preserve">GLAC:
</t>
        </r>
        <r>
          <rPr>
            <sz val="9"/>
            <color indexed="81"/>
            <rFont val="Tahoma"/>
            <family val="2"/>
          </rPr>
          <t>403</t>
        </r>
        <r>
          <rPr>
            <b/>
            <sz val="9"/>
            <color indexed="81"/>
            <rFont val="Tahoma"/>
            <family val="2"/>
          </rPr>
          <t xml:space="preserve"> - </t>
        </r>
        <r>
          <rPr>
            <sz val="9"/>
            <color indexed="81"/>
            <rFont val="Tahoma"/>
            <family val="2"/>
          </rPr>
          <t>Gaming Income</t>
        </r>
      </text>
    </comment>
    <comment ref="A241" authorId="0" shapeId="0" xr:uid="{00000000-0006-0000-0000-000084000000}">
      <text>
        <r>
          <rPr>
            <b/>
            <sz val="9"/>
            <color indexed="81"/>
            <rFont val="Tahoma"/>
            <family val="2"/>
          </rPr>
          <t xml:space="preserve">GLAC:
</t>
        </r>
        <r>
          <rPr>
            <u/>
            <sz val="9"/>
            <color indexed="81"/>
            <rFont val="Tahoma"/>
            <family val="2"/>
          </rPr>
          <t xml:space="preserve">Dividends
</t>
        </r>
        <r>
          <rPr>
            <sz val="9"/>
            <color indexed="81"/>
            <rFont val="Tahoma"/>
            <family val="2"/>
          </rPr>
          <t>622 - Exchange Dividend Income
623 - Headquarters Exchange Dividend Income
Other
600 - Interest Income
601 - Assessment Income
602 - Rebates Income
610 - Retirement Contributions Income
611 - Basic Wage Offset Income
620 - Contribution/Donation Income
621 - Subsidy Income
630 - Realized Gains and Losses for Foreign Currency Income
631 - Realized Gains and Losses for Sale of Fixed Assets
641 - Prior Year Income Adjustment
642 - Other Non-operating Income</t>
        </r>
        <r>
          <rPr>
            <b/>
            <sz val="9"/>
            <color indexed="81"/>
            <rFont val="Tahoma"/>
            <family val="2"/>
          </rPr>
          <t xml:space="preserve">
</t>
        </r>
        <r>
          <rPr>
            <sz val="9"/>
            <color indexed="81"/>
            <rFont val="Tahoma"/>
            <family val="2"/>
          </rPr>
          <t xml:space="preserve">
</t>
        </r>
        <r>
          <rPr>
            <b/>
            <sz val="9"/>
            <color indexed="81"/>
            <rFont val="Tahoma"/>
            <family val="2"/>
          </rPr>
          <t xml:space="preserve">
</t>
        </r>
        <r>
          <rPr>
            <sz val="9"/>
            <color indexed="81"/>
            <rFont val="Tahoma"/>
            <family val="2"/>
          </rPr>
          <t xml:space="preserve">
</t>
        </r>
      </text>
    </comment>
    <comment ref="A242" authorId="0" shapeId="0" xr:uid="{00000000-0006-0000-0000-000085000000}">
      <text>
        <r>
          <rPr>
            <b/>
            <sz val="9"/>
            <color indexed="81"/>
            <rFont val="Tahoma"/>
            <family val="2"/>
          </rPr>
          <t xml:space="preserve">GLAC:
</t>
        </r>
        <r>
          <rPr>
            <strike/>
            <sz val="9"/>
            <color indexed="81"/>
            <rFont val="Tahoma"/>
            <family val="2"/>
          </rPr>
          <t>624 - Extraordinary Income</t>
        </r>
        <r>
          <rPr>
            <sz val="9"/>
            <color indexed="81"/>
            <rFont val="Tahoma"/>
            <family val="2"/>
          </rPr>
          <t xml:space="preserve"> 
6260 - Unusual and/or Infrequent Revenue
</t>
        </r>
      </text>
    </comment>
    <comment ref="A244" authorId="0" shapeId="0" xr:uid="{00000000-0006-0000-0000-000086000000}">
      <text>
        <r>
          <rPr>
            <b/>
            <sz val="9"/>
            <color indexed="81"/>
            <rFont val="Tahoma"/>
            <family val="2"/>
          </rPr>
          <t xml:space="preserve">GLAC:
</t>
        </r>
        <r>
          <rPr>
            <sz val="9"/>
            <color indexed="81"/>
            <rFont val="Tahoma"/>
            <family val="2"/>
          </rPr>
          <t>500 - Purchases
501 - Purchases Discounts and Allowances</t>
        </r>
        <r>
          <rPr>
            <b/>
            <sz val="9"/>
            <color indexed="81"/>
            <rFont val="Tahoma"/>
            <family val="2"/>
          </rPr>
          <t xml:space="preserve">
</t>
        </r>
        <r>
          <rPr>
            <sz val="9"/>
            <color indexed="81"/>
            <rFont val="Tahoma"/>
            <family val="2"/>
          </rPr>
          <t>502 - Cost of Goods Sold</t>
        </r>
      </text>
    </comment>
    <comment ref="A246" authorId="0" shapeId="0" xr:uid="{00000000-0006-0000-0000-000087000000}">
      <text>
        <r>
          <rPr>
            <b/>
            <sz val="9"/>
            <color indexed="81"/>
            <rFont val="Tahoma"/>
            <family val="2"/>
          </rPr>
          <t>GLAC:</t>
        </r>
        <r>
          <rPr>
            <sz val="9"/>
            <color indexed="81"/>
            <rFont val="Tahoma"/>
            <family val="2"/>
          </rPr>
          <t xml:space="preserve">
505 - Wage Expense
506 - Tax Expense
507 - Employee insurance Expense
508 - Retirement Expense
509 - Other Employee Benefit Expense
510 - Other Expenses to Employees
520 - Supplies Expense
521 - Non-Capitalized Furniture, Fixtures and Equipment Expense
522 - Repairs and Maintenance Expense
523 - Communication Expense
524 - Utilities Expense
525 - Rental Expense
526 - Insurance Premium Expense
527 - Depreciation and Amortization Expense
528 - Travel Expense
529 - Transportation Expense
535 - Reimbursed Common Support Expense
536 - Claims Expense
537 - Grants Expense
539 - Inter and Intra Expense
545 - Contract Services Expense
546 - Advertising and Promotion Expense
547 - Entertainment Expense
548 - Credit Cards Expense
549 - Bad Debt Expense
550 - Laundry and Dry Cleaning Expense
551 - Commercial Sponsorship Expense
552 - Other Operating Expense</t>
        </r>
      </text>
    </comment>
    <comment ref="A247" authorId="0" shapeId="0" xr:uid="{00000000-0006-0000-0000-000088000000}">
      <text>
        <r>
          <rPr>
            <b/>
            <sz val="9"/>
            <color indexed="81"/>
            <rFont val="Tahoma"/>
            <family val="2"/>
          </rPr>
          <t xml:space="preserve">GLAC:
</t>
        </r>
        <r>
          <rPr>
            <sz val="9"/>
            <color indexed="81"/>
            <rFont val="Tahoma"/>
            <family val="2"/>
          </rPr>
          <t>700 - Interest Expenses
701 - Assessment Expense
702 - Prior Year(s) Expense Adjustment
705 - Other Non-operating Expense</t>
        </r>
      </text>
    </comment>
    <comment ref="A248" authorId="0" shapeId="0" xr:uid="{00000000-0006-0000-0000-000089000000}">
      <text>
        <r>
          <rPr>
            <b/>
            <sz val="9"/>
            <color indexed="81"/>
            <rFont val="Tahoma"/>
            <family val="2"/>
          </rPr>
          <t xml:space="preserve">GLAC:
</t>
        </r>
        <r>
          <rPr>
            <strike/>
            <sz val="9"/>
            <color indexed="81"/>
            <rFont val="Tahoma"/>
            <family val="2"/>
          </rPr>
          <t>703 - Extraordinary Expense</t>
        </r>
        <r>
          <rPr>
            <sz val="9"/>
            <color indexed="81"/>
            <rFont val="Tahoma"/>
            <family val="2"/>
          </rPr>
          <t xml:space="preserve">
7040 - Unusual and/or Infrequent Expenses</t>
        </r>
      </text>
    </comment>
    <comment ref="A249" authorId="0" shapeId="0" xr:uid="{00000000-0006-0000-0000-00008A000000}">
      <text>
        <r>
          <rPr>
            <b/>
            <sz val="9"/>
            <color indexed="81"/>
            <rFont val="Tahoma"/>
            <family val="2"/>
          </rPr>
          <t xml:space="preserve">[5] </t>
        </r>
        <r>
          <rPr>
            <sz val="9"/>
            <color indexed="81"/>
            <rFont val="Tahoma"/>
            <family val="2"/>
          </rPr>
          <t>Total NAF Expenses (excluding COG, USA/UFM/MOA, Depreciation)</t>
        </r>
      </text>
    </comment>
    <comment ref="A250" authorId="0" shapeId="0" xr:uid="{00000000-0006-0000-0000-00008B000000}">
      <text>
        <r>
          <rPr>
            <b/>
            <sz val="9"/>
            <color indexed="81"/>
            <rFont val="Tahoma"/>
            <family val="2"/>
          </rPr>
          <t xml:space="preserve">GLAC:
</t>
        </r>
        <r>
          <rPr>
            <sz val="9"/>
            <color indexed="81"/>
            <rFont val="Tahoma"/>
            <family val="2"/>
          </rPr>
          <t xml:space="preserve">527 - Depreciation and Amortization Expense
</t>
        </r>
      </text>
    </comment>
    <comment ref="A251" authorId="0" shapeId="0" xr:uid="{00000000-0006-0000-0000-00008C000000}">
      <text>
        <r>
          <rPr>
            <b/>
            <sz val="9"/>
            <color indexed="81"/>
            <rFont val="Tahoma"/>
            <family val="2"/>
          </rPr>
          <t xml:space="preserve">[6] Net Income (NI): </t>
        </r>
        <r>
          <rPr>
            <sz val="9"/>
            <color indexed="81"/>
            <rFont val="Tahoma"/>
            <family val="2"/>
          </rPr>
          <t>Net Income is considered a company's total earnings (or profit) and is often referred to as the "Bottom Line." It is calculated by taking total revenues and adjusting for the cost of doing business; i.e. depreciation and all other expenses.</t>
        </r>
      </text>
    </comment>
    <comment ref="A252" authorId="0" shapeId="0" xr:uid="{00000000-0006-0000-0000-00008D000000}">
      <text>
        <r>
          <rPr>
            <b/>
            <sz val="9"/>
            <color indexed="81"/>
            <rFont val="Tahoma"/>
            <family val="2"/>
          </rPr>
          <t>[7] Net Income Before Depreciation (NIBD):</t>
        </r>
        <r>
          <rPr>
            <sz val="9"/>
            <color indexed="81"/>
            <rFont val="Tahoma"/>
            <family val="2"/>
          </rPr>
          <t xml:space="preserve">Is the same equation as Net Income except that Depreciation is not accounted for and thus excluded from the calculation.  NIBD will always be greater than or equal to NI.
</t>
        </r>
        <r>
          <rPr>
            <b/>
            <sz val="9"/>
            <color indexed="81"/>
            <rFont val="Tahoma"/>
            <family val="2"/>
          </rPr>
          <t xml:space="preserve">
</t>
        </r>
      </text>
    </comment>
    <comment ref="A253" authorId="0" shapeId="0" xr:uid="{00000000-0006-0000-0000-00008E000000}">
      <text>
        <r>
          <rPr>
            <b/>
            <sz val="9"/>
            <color indexed="81"/>
            <rFont val="Tahoma"/>
            <family val="2"/>
          </rPr>
          <t xml:space="preserve">[8] </t>
        </r>
        <r>
          <rPr>
            <sz val="9"/>
            <color indexed="81"/>
            <rFont val="Tahoma"/>
            <family val="2"/>
          </rPr>
          <t xml:space="preserve">Provide the number of activities having a Net Income (NI) that is less than $0 </t>
        </r>
        <r>
          <rPr>
            <b/>
            <sz val="9"/>
            <color indexed="81"/>
            <rFont val="Tahoma"/>
            <family val="2"/>
          </rPr>
          <t xml:space="preserve">
</t>
        </r>
      </text>
    </comment>
    <comment ref="A254" authorId="0" shapeId="0" xr:uid="{00000000-0006-0000-0000-00008F000000}">
      <text>
        <r>
          <rPr>
            <b/>
            <sz val="9"/>
            <color indexed="81"/>
            <rFont val="Tahoma"/>
            <family val="2"/>
          </rPr>
          <t xml:space="preserve">[9] </t>
        </r>
        <r>
          <rPr>
            <sz val="9"/>
            <color indexed="81"/>
            <rFont val="Tahoma"/>
            <family val="2"/>
          </rPr>
          <t xml:space="preserve">Provide the number of activities having a Net Income Before Depreciation (NIBD)  that is less than $0. </t>
        </r>
      </text>
    </comment>
    <comment ref="A257" authorId="0" shapeId="0" xr:uid="{00000000-0006-0000-0000-000090000000}">
      <text>
        <r>
          <rPr>
            <b/>
            <sz val="9"/>
            <color indexed="81"/>
            <rFont val="Tahoma"/>
            <family val="2"/>
          </rPr>
          <t xml:space="preserve">[10] </t>
        </r>
        <r>
          <rPr>
            <sz val="9"/>
            <color indexed="81"/>
            <rFont val="Tahoma"/>
            <family val="2"/>
          </rPr>
          <t xml:space="preserve">This includes APF support provided through USA/UFM for MWR. </t>
        </r>
        <r>
          <rPr>
            <b/>
            <sz val="9"/>
            <color indexed="81"/>
            <rFont val="Tahoma"/>
            <family val="2"/>
          </rPr>
          <t xml:space="preserve">
</t>
        </r>
      </text>
    </comment>
    <comment ref="A265" authorId="0" shapeId="0" xr:uid="{00000000-0006-0000-0000-000091000000}">
      <text>
        <r>
          <rPr>
            <b/>
            <sz val="9"/>
            <color indexed="81"/>
            <rFont val="Tahoma"/>
            <family val="2"/>
          </rPr>
          <t xml:space="preserve">[3] Activity: </t>
        </r>
        <r>
          <rPr>
            <sz val="9"/>
            <color indexed="81"/>
            <rFont val="Tahoma"/>
            <family val="2"/>
          </rPr>
          <t xml:space="preserve">An Activity is defined by the MWR category (A/B/C) and the MWR accounting code.  There may be multiple activities within one site. An example, Food &amp; Beverage ( Cat C) within a Library (Cat A) would be represented as two activities within one site.
</t>
        </r>
        <r>
          <rPr>
            <b/>
            <sz val="9"/>
            <color indexed="81"/>
            <rFont val="Tahoma"/>
            <family val="2"/>
          </rPr>
          <t>Example:</t>
        </r>
        <r>
          <rPr>
            <sz val="9"/>
            <color indexed="81"/>
            <rFont val="Tahoma"/>
            <family val="2"/>
          </rPr>
          <t xml:space="preserve"> Army recreation center (Cat A) has Category A programs such as Single Soldiers, Category B  Information, Tickets, and Tours and a Category C  Snack Bar. The Site/Center may also have a Category B instructional Chess class and therefore you would have a total of 4 activities.</t>
        </r>
      </text>
    </comment>
    <comment ref="A268" authorId="0" shapeId="0" xr:uid="{00000000-0006-0000-0000-000092000000}">
      <text>
        <r>
          <rPr>
            <sz val="9"/>
            <color indexed="81"/>
            <rFont val="Tahoma"/>
            <family val="2"/>
          </rPr>
          <t>Please include Food &amp; Beverage costs only</t>
        </r>
      </text>
    </comment>
    <comment ref="A269" authorId="0" shapeId="0" xr:uid="{00000000-0006-0000-0000-000093000000}">
      <text>
        <r>
          <rPr>
            <b/>
            <sz val="9"/>
            <color indexed="81"/>
            <rFont val="Tahoma"/>
            <family val="2"/>
          </rPr>
          <t xml:space="preserve">GLAC:
</t>
        </r>
        <r>
          <rPr>
            <u/>
            <sz val="9"/>
            <color indexed="81"/>
            <rFont val="Tahoma"/>
            <family val="2"/>
          </rPr>
          <t>Participation fees and charges</t>
        </r>
        <r>
          <rPr>
            <sz val="9"/>
            <color indexed="81"/>
            <rFont val="Tahoma"/>
            <family val="2"/>
          </rPr>
          <t xml:space="preserve">
406 - Amusements Income
</t>
        </r>
        <r>
          <rPr>
            <u/>
            <sz val="9"/>
            <color indexed="81"/>
            <rFont val="Tahoma"/>
            <family val="2"/>
          </rPr>
          <t>Concessionaire Income</t>
        </r>
        <r>
          <rPr>
            <sz val="9"/>
            <color indexed="81"/>
            <rFont val="Tahoma"/>
            <family val="2"/>
          </rPr>
          <t xml:space="preserve">
404 - Concessionaire Income
</t>
        </r>
        <r>
          <rPr>
            <u/>
            <sz val="9"/>
            <color indexed="81"/>
            <rFont val="Tahoma"/>
            <family val="2"/>
          </rPr>
          <t>Other</t>
        </r>
        <r>
          <rPr>
            <sz val="9"/>
            <color indexed="81"/>
            <rFont val="Tahoma"/>
            <family val="2"/>
          </rPr>
          <t xml:space="preserve">
405 - Rental Income
408 - Other APF Income
409 - Reimbursement Income
410 - Commercial Sponsorhip Income
411 - Inter and Intra Income
412 - Other Operating Income</t>
        </r>
      </text>
    </comment>
    <comment ref="A270" authorId="0" shapeId="0" xr:uid="{00000000-0006-0000-0000-000094000000}">
      <text>
        <r>
          <rPr>
            <b/>
            <u/>
            <sz val="9"/>
            <color indexed="81"/>
            <rFont val="Tahoma"/>
            <family val="2"/>
          </rPr>
          <t>GLAC:</t>
        </r>
        <r>
          <rPr>
            <sz val="9"/>
            <color indexed="81"/>
            <rFont val="Tahoma"/>
            <family val="2"/>
          </rPr>
          <t xml:space="preserve">
403 - Participation Fees Income</t>
        </r>
      </text>
    </comment>
    <comment ref="A271" authorId="0" shapeId="0" xr:uid="{00000000-0006-0000-0000-000095000000}">
      <text>
        <r>
          <rPr>
            <b/>
            <sz val="9"/>
            <color indexed="81"/>
            <rFont val="Tahoma"/>
            <family val="2"/>
          </rPr>
          <t xml:space="preserve">GLAC:
</t>
        </r>
        <r>
          <rPr>
            <sz val="9"/>
            <color indexed="81"/>
            <rFont val="Tahoma"/>
            <family val="2"/>
          </rPr>
          <t>403</t>
        </r>
        <r>
          <rPr>
            <b/>
            <sz val="9"/>
            <color indexed="81"/>
            <rFont val="Tahoma"/>
            <family val="2"/>
          </rPr>
          <t xml:space="preserve"> - </t>
        </r>
        <r>
          <rPr>
            <sz val="9"/>
            <color indexed="81"/>
            <rFont val="Tahoma"/>
            <family val="2"/>
          </rPr>
          <t>Gaming Income</t>
        </r>
      </text>
    </comment>
    <comment ref="A272" authorId="0" shapeId="0" xr:uid="{00000000-0006-0000-0000-000096000000}">
      <text>
        <r>
          <rPr>
            <b/>
            <sz val="9"/>
            <color indexed="81"/>
            <rFont val="Tahoma"/>
            <family val="2"/>
          </rPr>
          <t xml:space="preserve">GLAC:
</t>
        </r>
        <r>
          <rPr>
            <u/>
            <sz val="9"/>
            <color indexed="81"/>
            <rFont val="Tahoma"/>
            <family val="2"/>
          </rPr>
          <t xml:space="preserve">Dividends
</t>
        </r>
        <r>
          <rPr>
            <sz val="9"/>
            <color indexed="81"/>
            <rFont val="Tahoma"/>
            <family val="2"/>
          </rPr>
          <t>622 - Exchange Dividend Income
623 - Headquarters Exchange Dividend Income
Other
600 - Interest Income
601 - Assessment Income
602 - Rebates Income
610 - Retirement Contributions Income
611 - Basic Wage Offset Income
620 - Contribution/Donation Income
621 - Subsidy Income
630 - Realized Gains and Losses for Foreign Currency Income
631 - Realized Gains and Losses for Sale of Fixed Assets
641 - Prior Year Income Adjustment
642 - Other Non-operating Income</t>
        </r>
        <r>
          <rPr>
            <b/>
            <sz val="9"/>
            <color indexed="81"/>
            <rFont val="Tahoma"/>
            <family val="2"/>
          </rPr>
          <t xml:space="preserve">
</t>
        </r>
        <r>
          <rPr>
            <sz val="9"/>
            <color indexed="81"/>
            <rFont val="Tahoma"/>
            <family val="2"/>
          </rPr>
          <t xml:space="preserve">
</t>
        </r>
        <r>
          <rPr>
            <b/>
            <sz val="9"/>
            <color indexed="81"/>
            <rFont val="Tahoma"/>
            <family val="2"/>
          </rPr>
          <t xml:space="preserve">
</t>
        </r>
        <r>
          <rPr>
            <sz val="9"/>
            <color indexed="81"/>
            <rFont val="Tahoma"/>
            <family val="2"/>
          </rPr>
          <t xml:space="preserve">
</t>
        </r>
      </text>
    </comment>
    <comment ref="A273" authorId="0" shapeId="0" xr:uid="{00000000-0006-0000-0000-000097000000}">
      <text>
        <r>
          <rPr>
            <b/>
            <sz val="9"/>
            <color indexed="81"/>
            <rFont val="Tahoma"/>
            <family val="2"/>
          </rPr>
          <t xml:space="preserve">GLAC:
</t>
        </r>
        <r>
          <rPr>
            <strike/>
            <sz val="9"/>
            <color indexed="81"/>
            <rFont val="Tahoma"/>
            <family val="2"/>
          </rPr>
          <t>624 - Extraordinary Income</t>
        </r>
        <r>
          <rPr>
            <sz val="9"/>
            <color indexed="81"/>
            <rFont val="Tahoma"/>
            <family val="2"/>
          </rPr>
          <t xml:space="preserve"> 
6260 - Unusual and/or Infrequent Revenue
</t>
        </r>
      </text>
    </comment>
    <comment ref="A275" authorId="0" shapeId="0" xr:uid="{00000000-0006-0000-0000-000098000000}">
      <text>
        <r>
          <rPr>
            <b/>
            <sz val="9"/>
            <color indexed="81"/>
            <rFont val="Tahoma"/>
            <family val="2"/>
          </rPr>
          <t xml:space="preserve">GLAC:
</t>
        </r>
        <r>
          <rPr>
            <sz val="9"/>
            <color indexed="81"/>
            <rFont val="Tahoma"/>
            <family val="2"/>
          </rPr>
          <t>500 - Purchases
501 - Purchases Discounts and Allowances</t>
        </r>
        <r>
          <rPr>
            <b/>
            <sz val="9"/>
            <color indexed="81"/>
            <rFont val="Tahoma"/>
            <family val="2"/>
          </rPr>
          <t xml:space="preserve">
</t>
        </r>
        <r>
          <rPr>
            <sz val="9"/>
            <color indexed="81"/>
            <rFont val="Tahoma"/>
            <family val="2"/>
          </rPr>
          <t>502 - Cost of Goods Sold</t>
        </r>
      </text>
    </comment>
    <comment ref="A277" authorId="0" shapeId="0" xr:uid="{00000000-0006-0000-0000-000099000000}">
      <text>
        <r>
          <rPr>
            <b/>
            <sz val="9"/>
            <color indexed="81"/>
            <rFont val="Tahoma"/>
            <family val="2"/>
          </rPr>
          <t>GLAC:</t>
        </r>
        <r>
          <rPr>
            <sz val="9"/>
            <color indexed="81"/>
            <rFont val="Tahoma"/>
            <family val="2"/>
          </rPr>
          <t xml:space="preserve">
505 - Wage Expense
506 - Tax Expense
507 - Employee insurance Expense
508 - Retirement Expense
509 - Other Employee Benefit Expense
510 - Other Expenses to Employees
520 - Supplies Expense
521 - Non-Capitalized Furniture, Fixtures and Equipment Expense
522 - Repairs and Maintenance Expense
523 - Communication Expense
524 - Utilities Expense
525 - Rental Expense
526 - Insurance Premium Expense
527 - Depreciation and Amortization Expense
528 - Travel Expense
529 - Transportation Expense
535 - Reimbursed Common Support Expense
536 - Claims Expense
537 - Grants Expense
539 - Inter and Intra Expense
545 - Contract Services Expense
546 - Advertising and Promotion Expense
547 - Entertainment Expense
548 - Credit Cards Expense
549 - Bad Debt Expense
550 - Laundry and Dry Cleaning Expense
551 - Commercial Sponsorship Expense
552 - Other Operating Expense</t>
        </r>
      </text>
    </comment>
    <comment ref="A278" authorId="0" shapeId="0" xr:uid="{00000000-0006-0000-0000-00009A000000}">
      <text>
        <r>
          <rPr>
            <b/>
            <sz val="9"/>
            <color indexed="81"/>
            <rFont val="Tahoma"/>
            <family val="2"/>
          </rPr>
          <t xml:space="preserve">GLAC:
</t>
        </r>
        <r>
          <rPr>
            <sz val="9"/>
            <color indexed="81"/>
            <rFont val="Tahoma"/>
            <family val="2"/>
          </rPr>
          <t>700 - Interest Expenses
701 - Assessment Expense
702 - Prior Year(s) Expense Adjustment
705 - Other Non-operating Expense</t>
        </r>
      </text>
    </comment>
    <comment ref="A279" authorId="0" shapeId="0" xr:uid="{00000000-0006-0000-0000-00009B000000}">
      <text>
        <r>
          <rPr>
            <b/>
            <sz val="9"/>
            <color indexed="81"/>
            <rFont val="Tahoma"/>
            <family val="2"/>
          </rPr>
          <t xml:space="preserve">GLAC:
</t>
        </r>
        <r>
          <rPr>
            <strike/>
            <sz val="9"/>
            <color indexed="81"/>
            <rFont val="Tahoma"/>
            <family val="2"/>
          </rPr>
          <t>703 - Extraordinary Expense</t>
        </r>
        <r>
          <rPr>
            <sz val="9"/>
            <color indexed="81"/>
            <rFont val="Tahoma"/>
            <family val="2"/>
          </rPr>
          <t xml:space="preserve">
7040 - Unusual and/or Infrequent Expenses</t>
        </r>
      </text>
    </comment>
    <comment ref="A280" authorId="0" shapeId="0" xr:uid="{00000000-0006-0000-0000-00009C000000}">
      <text>
        <r>
          <rPr>
            <b/>
            <sz val="9"/>
            <color indexed="81"/>
            <rFont val="Tahoma"/>
            <family val="2"/>
          </rPr>
          <t xml:space="preserve">[5] </t>
        </r>
        <r>
          <rPr>
            <sz val="9"/>
            <color indexed="81"/>
            <rFont val="Tahoma"/>
            <family val="2"/>
          </rPr>
          <t>Total NAF Expenses (excluding COG, USA/UFM/MOA, Depreciation)</t>
        </r>
      </text>
    </comment>
    <comment ref="A281" authorId="0" shapeId="0" xr:uid="{00000000-0006-0000-0000-00009D000000}">
      <text>
        <r>
          <rPr>
            <b/>
            <sz val="9"/>
            <color indexed="81"/>
            <rFont val="Tahoma"/>
            <family val="2"/>
          </rPr>
          <t xml:space="preserve">GLAC:
</t>
        </r>
        <r>
          <rPr>
            <sz val="9"/>
            <color indexed="81"/>
            <rFont val="Tahoma"/>
            <family val="2"/>
          </rPr>
          <t xml:space="preserve">527 - Depreciation and Amortization Expense
</t>
        </r>
      </text>
    </comment>
    <comment ref="A282" authorId="0" shapeId="0" xr:uid="{00000000-0006-0000-0000-00009E000000}">
      <text>
        <r>
          <rPr>
            <b/>
            <sz val="9"/>
            <color indexed="81"/>
            <rFont val="Tahoma"/>
            <family val="2"/>
          </rPr>
          <t xml:space="preserve">[6] Net Income (NI): </t>
        </r>
        <r>
          <rPr>
            <sz val="9"/>
            <color indexed="81"/>
            <rFont val="Tahoma"/>
            <family val="2"/>
          </rPr>
          <t>Net Income is considered a company's total earnings (or profit) and is often referred to as the "Bottom Line." It is calculated by taking total revenues and adjusting for the cost of doing business; i.e. depreciation and all other expenses.</t>
        </r>
      </text>
    </comment>
    <comment ref="A283" authorId="0" shapeId="0" xr:uid="{00000000-0006-0000-0000-00009F000000}">
      <text>
        <r>
          <rPr>
            <b/>
            <sz val="9"/>
            <color indexed="81"/>
            <rFont val="Tahoma"/>
            <family val="2"/>
          </rPr>
          <t>[7] Net Income Before Depreciation (NIBD):</t>
        </r>
        <r>
          <rPr>
            <sz val="9"/>
            <color indexed="81"/>
            <rFont val="Tahoma"/>
            <family val="2"/>
          </rPr>
          <t xml:space="preserve">Is the same equation as Net Income except that Depreciation is not accounted for and thus excluded from the calculation.  NIBD will always be greater than or equal to NI.
</t>
        </r>
        <r>
          <rPr>
            <b/>
            <sz val="9"/>
            <color indexed="81"/>
            <rFont val="Tahoma"/>
            <family val="2"/>
          </rPr>
          <t xml:space="preserve">
</t>
        </r>
      </text>
    </comment>
    <comment ref="A284" authorId="0" shapeId="0" xr:uid="{00000000-0006-0000-0000-0000A0000000}">
      <text>
        <r>
          <rPr>
            <b/>
            <sz val="9"/>
            <color indexed="81"/>
            <rFont val="Tahoma"/>
            <family val="2"/>
          </rPr>
          <t xml:space="preserve">[8] </t>
        </r>
        <r>
          <rPr>
            <sz val="9"/>
            <color indexed="81"/>
            <rFont val="Tahoma"/>
            <family val="2"/>
          </rPr>
          <t xml:space="preserve">Provide the number of activities having a Net Income (NI) that is less than $0 </t>
        </r>
        <r>
          <rPr>
            <b/>
            <sz val="9"/>
            <color indexed="81"/>
            <rFont val="Tahoma"/>
            <family val="2"/>
          </rPr>
          <t xml:space="preserve">
</t>
        </r>
      </text>
    </comment>
    <comment ref="A285" authorId="0" shapeId="0" xr:uid="{00000000-0006-0000-0000-0000A1000000}">
      <text>
        <r>
          <rPr>
            <b/>
            <sz val="9"/>
            <color indexed="81"/>
            <rFont val="Tahoma"/>
            <family val="2"/>
          </rPr>
          <t xml:space="preserve">[9] </t>
        </r>
        <r>
          <rPr>
            <sz val="9"/>
            <color indexed="81"/>
            <rFont val="Tahoma"/>
            <family val="2"/>
          </rPr>
          <t xml:space="preserve">Provide the number of activities having a Net Income Before Depreciation (NIBD)  that is less than $0. </t>
        </r>
      </text>
    </comment>
    <comment ref="A288" authorId="0" shapeId="0" xr:uid="{00000000-0006-0000-0000-0000A2000000}">
      <text>
        <r>
          <rPr>
            <b/>
            <sz val="9"/>
            <color indexed="81"/>
            <rFont val="Tahoma"/>
            <family val="2"/>
          </rPr>
          <t xml:space="preserve">[10] </t>
        </r>
        <r>
          <rPr>
            <sz val="9"/>
            <color indexed="81"/>
            <rFont val="Tahoma"/>
            <family val="2"/>
          </rPr>
          <t xml:space="preserve">This includes APF support provided through USA/UFM for MWR. </t>
        </r>
        <r>
          <rPr>
            <b/>
            <sz val="9"/>
            <color indexed="81"/>
            <rFont val="Tahoma"/>
            <family val="2"/>
          </rPr>
          <t xml:space="preserve">
</t>
        </r>
      </text>
    </comment>
    <comment ref="A309" authorId="0" shapeId="0" xr:uid="{00000000-0006-0000-0000-0000A3000000}">
      <text>
        <r>
          <rPr>
            <b/>
            <sz val="9"/>
            <color indexed="81"/>
            <rFont val="Tahoma"/>
            <family val="2"/>
          </rPr>
          <t xml:space="preserve">[13] </t>
        </r>
        <r>
          <rPr>
            <sz val="9"/>
            <color indexed="81"/>
            <rFont val="Tahoma"/>
            <family val="2"/>
          </rPr>
          <t xml:space="preserve"> New Calculation:DoD Lodging, locality per diem savings:  [lodging portion of local per diem] minus [local military lodging rate] times [number of rooms sold]. </t>
        </r>
      </text>
    </comment>
    <comment ref="A314" authorId="0" shapeId="0" xr:uid="{00000000-0006-0000-0000-0000A4000000}">
      <text>
        <r>
          <rPr>
            <b/>
            <sz val="9"/>
            <color indexed="81"/>
            <rFont val="Tahoma"/>
            <family val="2"/>
          </rPr>
          <t xml:space="preserve">GLAC:
</t>
        </r>
        <r>
          <rPr>
            <strike/>
            <sz val="9"/>
            <color indexed="81"/>
            <rFont val="Tahoma"/>
            <family val="2"/>
          </rPr>
          <t>624 - Extraordinary Income</t>
        </r>
        <r>
          <rPr>
            <sz val="9"/>
            <color indexed="81"/>
            <rFont val="Tahoma"/>
            <family val="2"/>
          </rPr>
          <t xml:space="preserve"> 
6260 - Unusual and/or Infrequent Revenue
</t>
        </r>
      </text>
    </comment>
    <comment ref="A319" authorId="0" shapeId="0" xr:uid="{00000000-0006-0000-0000-0000A5000000}">
      <text>
        <r>
          <rPr>
            <b/>
            <sz val="9"/>
            <color indexed="81"/>
            <rFont val="Tahoma"/>
            <family val="2"/>
          </rPr>
          <t xml:space="preserve">GLAC:
</t>
        </r>
        <r>
          <rPr>
            <strike/>
            <sz val="9"/>
            <color indexed="81"/>
            <rFont val="Tahoma"/>
            <family val="2"/>
          </rPr>
          <t>703 - Extraordinary Expense</t>
        </r>
        <r>
          <rPr>
            <sz val="9"/>
            <color indexed="81"/>
            <rFont val="Tahoma"/>
            <family val="2"/>
          </rPr>
          <t xml:space="preserve">
7040 - Unusual and/or Infrequent Expenses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Rolland, Sonia Ms NAF USA IMCOM HQ</author>
  </authors>
  <commentList>
    <comment ref="E3" authorId="0" shapeId="0" xr:uid="{00000000-0006-0000-0200-000001000000}">
      <text>
        <r>
          <rPr>
            <b/>
            <sz val="9"/>
            <color indexed="81"/>
            <rFont val="Tahoma"/>
            <family val="2"/>
          </rPr>
          <t>Rolland, Sonia Ms NAF USA IMCOM HQ:</t>
        </r>
        <r>
          <rPr>
            <sz val="9"/>
            <color indexed="81"/>
            <rFont val="Tahoma"/>
            <family val="2"/>
          </rPr>
          <t xml:space="preserve">
Fund G, H, E, J, K, V, N</t>
        </r>
      </text>
    </comment>
    <comment ref="F3" authorId="0" shapeId="0" xr:uid="{00000000-0006-0000-0200-000002000000}">
      <text>
        <r>
          <rPr>
            <b/>
            <sz val="9"/>
            <color indexed="81"/>
            <rFont val="Tahoma"/>
            <family val="2"/>
          </rPr>
          <t>Rolland, Sonia Ms NAF USA IMCOM HQ:</t>
        </r>
        <r>
          <rPr>
            <sz val="9"/>
            <color indexed="81"/>
            <rFont val="Tahoma"/>
            <family val="2"/>
          </rPr>
          <t xml:space="preserve">
AMLF, ACIF, 401k, Etc</t>
        </r>
      </text>
    </comment>
  </commentList>
</comments>
</file>

<file path=xl/sharedStrings.xml><?xml version="1.0" encoding="utf-8"?>
<sst xmlns="http://schemas.openxmlformats.org/spreadsheetml/2006/main" count="527" uniqueCount="252">
  <si>
    <t>Activity</t>
  </si>
  <si>
    <t>Sales</t>
  </si>
  <si>
    <t>Other Operating Income</t>
  </si>
  <si>
    <t>Cost of Goods Sold</t>
  </si>
  <si>
    <t>Other Expenses</t>
  </si>
  <si>
    <t>Total Number of Bases/Installations</t>
  </si>
  <si>
    <t>Depreciation</t>
  </si>
  <si>
    <t>(Dollars in Thousands)</t>
  </si>
  <si>
    <t>Total Expenses</t>
  </si>
  <si>
    <t>Net Income Before Depreciation</t>
  </si>
  <si>
    <t>Percent APF Support</t>
  </si>
  <si>
    <t>Total Category A</t>
  </si>
  <si>
    <t xml:space="preserve">Total Category A WFS </t>
  </si>
  <si>
    <t>Total Child Development and Youth Programs</t>
  </si>
  <si>
    <t>Category B OCO reported on OP-34</t>
  </si>
  <si>
    <t>Total Category C</t>
  </si>
  <si>
    <t>Direct Overhead/ Pro-rated Common Support Functions</t>
  </si>
  <si>
    <t>Total Child Development Program</t>
  </si>
  <si>
    <t>Youth Programs</t>
  </si>
  <si>
    <t>Category C OCO reported on OP-34</t>
  </si>
  <si>
    <t>Total Category B without Child Youth</t>
  </si>
  <si>
    <t>CD1 Child Development Centers (CDCs)</t>
  </si>
  <si>
    <t>CD2 Family Child Care (FCC)</t>
  </si>
  <si>
    <t>CD3 Supplemental Programs/Resource &amp; Referral/Other (PVV)</t>
  </si>
  <si>
    <t>CD4 School Aged Care (SAC)</t>
  </si>
  <si>
    <t>UFM/USA/MOA Practice</t>
  </si>
  <si>
    <t>WFS- when operated as MWR Category A at Service discretion</t>
  </si>
  <si>
    <t>Category A OCO reported on OP-34 for WFS</t>
  </si>
  <si>
    <t>Category B OCO reported on OP-34 for Child</t>
  </si>
  <si>
    <t>Category B OCO reported on OP-34 for Youth</t>
  </si>
  <si>
    <t>Percent w/ NIBD less than 0</t>
  </si>
  <si>
    <t>Activity (OP-34 Numbering)</t>
  </si>
  <si>
    <t>Other MWR Activities</t>
  </si>
  <si>
    <t>Arts &amp; Crafts Centers</t>
  </si>
  <si>
    <t>Restaurants</t>
  </si>
  <si>
    <t>Name Brand Food Operations</t>
  </si>
  <si>
    <t xml:space="preserve">Rv Parks/Campgrounds </t>
  </si>
  <si>
    <t>Recreational Shooting Ranges</t>
  </si>
  <si>
    <t>Stable Operations</t>
  </si>
  <si>
    <t>Number of Activities</t>
  </si>
  <si>
    <t>Percent w/ NI less than 0</t>
  </si>
  <si>
    <t>Number of Installations [1]</t>
  </si>
  <si>
    <t>Number of Sites [2]</t>
  </si>
  <si>
    <t>Total Revenue (net of USA/UFM/MOA)</t>
  </si>
  <si>
    <r>
      <t xml:space="preserve">NAF Operating Expense (net of </t>
    </r>
    <r>
      <rPr>
        <sz val="10"/>
        <rFont val="Calibri"/>
        <family val="2"/>
        <scheme val="minor"/>
      </rPr>
      <t>USA/UFM/MOA)</t>
    </r>
  </si>
  <si>
    <t>Total NAF Expenses [5]</t>
  </si>
  <si>
    <t># of Activities NI less than 0 [8]</t>
  </si>
  <si>
    <t>APF Direct Support [10]</t>
  </si>
  <si>
    <t>Slots [12]</t>
  </si>
  <si>
    <t>Bingo [12]</t>
  </si>
  <si>
    <t>Armed Forces Entertainment (A.1)</t>
  </si>
  <si>
    <t>Free Admission Motion Pictures (A.2)</t>
  </si>
  <si>
    <t>Physical Fitness (A.3)</t>
  </si>
  <si>
    <t>Aquatic Training (A.4)</t>
  </si>
  <si>
    <t>Library Programs and Information Services (A.5)</t>
  </si>
  <si>
    <t>On-Installation Parks and Picnic Areas (A.6)</t>
  </si>
  <si>
    <t>Category A Recreation Centers (Military Personnel) (A.7)</t>
  </si>
  <si>
    <t>Single Service Member Program (A.8)</t>
  </si>
  <si>
    <t>Shipboard, Company, and/or Unit Level Programs (A.9)</t>
  </si>
  <si>
    <t>Sports and Athletics (Self-Directed, Unit Level, Intramural) (A.10)</t>
  </si>
  <si>
    <t>Community Programs (B 1.1)</t>
  </si>
  <si>
    <t>Cable and/or Community Television (B 2.1)</t>
  </si>
  <si>
    <t>Recreation Information, Tickets, Tours and Travel Services (B 2.2)</t>
  </si>
  <si>
    <t>Recreational Swimming (B 2.3)</t>
  </si>
  <si>
    <t>Directed Outdoor Recreation (B 3.1)</t>
  </si>
  <si>
    <t>Outdoor Recreation Equipment Checkout (B 3.2)</t>
  </si>
  <si>
    <t>Boating Program (Checkout and Lessons) (B 3.3)</t>
  </si>
  <si>
    <t>Camping (Primitive and/or Tent) (B 3.4)</t>
  </si>
  <si>
    <t>Riding Stables, Government-owned or leased (B 3.5)</t>
  </si>
  <si>
    <t>Amateur Radio (B 4.1)</t>
  </si>
  <si>
    <t>Performing Arts (Music, Drama, and Theater) ((B 4.2)</t>
  </si>
  <si>
    <t>Arts and Crafts Skill Development (B 4.3)</t>
  </si>
  <si>
    <t>Automotive Skill Development (B 4.4)</t>
  </si>
  <si>
    <t>Sports Programs Above Intramural Level (B 5)</t>
  </si>
  <si>
    <t>Techno Centers (B.6)</t>
  </si>
  <si>
    <t>Military Clubs (Membership and Non-Membership) (C 1.1)</t>
  </si>
  <si>
    <t>Food, Beverage, and Entertainment Programs (C 1.2)</t>
  </si>
  <si>
    <t>Marine Corp PCS Lodging (C 2.1) [11]</t>
  </si>
  <si>
    <t>Recreational Lodging (C 2.2)</t>
  </si>
  <si>
    <t>Joint Service Facilities and/or AFRCs (C 2.3)</t>
  </si>
  <si>
    <t>Flying Program (C 3.1)</t>
  </si>
  <si>
    <t>Parachute and Sky Diving Program (C 3.2)</t>
  </si>
  <si>
    <t>Rod and Gun Program (C 3.3)</t>
  </si>
  <si>
    <t>Scuba and Diving Program (C 3.4)</t>
  </si>
  <si>
    <t>Horseback Riding Program and Stables (C 3.5)</t>
  </si>
  <si>
    <t>Other Special Interest Programs (C 3.6)</t>
  </si>
  <si>
    <t>Resale Programs (C 4.1)</t>
  </si>
  <si>
    <t>Amusement &amp; Recreation Machines and/or Gaming (C 4.2)</t>
  </si>
  <si>
    <t>Golf (C 4.4)</t>
  </si>
  <si>
    <t>Marinas (resale of private boat berthing) (C 4.5)</t>
  </si>
  <si>
    <t>Equipment Rental (Other than outdoor rec equip rental) (C 4.6)</t>
  </si>
  <si>
    <t>Base Theater Film Program (C 4.7)</t>
  </si>
  <si>
    <t>Vehicle Storage (C 4.8)</t>
  </si>
  <si>
    <t>Animal Kennels (C 4.9)</t>
  </si>
  <si>
    <t>Aquatics Centers (Water Theme Parks) (C 4.10)</t>
  </si>
  <si>
    <t>Other Recreation/Entertainment Programs (C 4.11)</t>
  </si>
  <si>
    <t>Bowling (16 lanes or less) (B 4.5)</t>
  </si>
  <si>
    <t>Direct Overhead/ Pro-rated Common Support Functions (WFS)</t>
  </si>
  <si>
    <t>Category B Recreation Center (Military and Family Members) (B 1.2)</t>
  </si>
  <si>
    <t>Bowling (Over 16 lanes) (C 4.3)</t>
  </si>
  <si>
    <t>Child &amp; Youth Direct Overhead/ Pro-rated Common Support Functions</t>
  </si>
  <si>
    <t>Category A WFS OSD APF not recorded on OP-34</t>
  </si>
  <si>
    <t>Other Non-Operating Income</t>
  </si>
  <si>
    <t>Total Category B</t>
  </si>
  <si>
    <t>Category A/B/C Total Summary</t>
  </si>
  <si>
    <t>Service:</t>
  </si>
  <si>
    <t xml:space="preserve">Category A OCO reported on OP-34 </t>
  </si>
  <si>
    <t>Total Category A WFS</t>
  </si>
  <si>
    <t>Total All Categories</t>
  </si>
  <si>
    <t>R Codes</t>
  </si>
  <si>
    <t>YS</t>
  </si>
  <si>
    <t>QCYS</t>
  </si>
  <si>
    <t>QDPC</t>
  </si>
  <si>
    <t>MDEP</t>
  </si>
  <si>
    <t>(C.4.2)</t>
  </si>
  <si>
    <t>QACS</t>
  </si>
  <si>
    <r>
      <rPr>
        <b/>
        <u/>
        <sz val="12"/>
        <rFont val="Calibri"/>
        <family val="2"/>
        <scheme val="minor"/>
      </rPr>
      <t>General Instructions:</t>
    </r>
    <r>
      <rPr>
        <b/>
        <sz val="12"/>
        <rFont val="Calibri"/>
        <family val="2"/>
        <scheme val="minor"/>
      </rPr>
      <t xml:space="preserve">
</t>
    </r>
    <r>
      <rPr>
        <sz val="12"/>
        <rFont val="Calibri"/>
        <family val="2"/>
        <scheme val="minor"/>
      </rPr>
      <t xml:space="preserve">Enter Dollars in </t>
    </r>
    <r>
      <rPr>
        <b/>
        <sz val="12"/>
        <color rgb="FF00B050"/>
        <rFont val="Calibri"/>
        <family val="2"/>
        <scheme val="minor"/>
      </rPr>
      <t>Thousands</t>
    </r>
    <r>
      <rPr>
        <sz val="12"/>
        <rFont val="Calibri"/>
        <family val="2"/>
        <scheme val="minor"/>
      </rPr>
      <t xml:space="preserve">
Exclude Stars &amp; Stripes and Exchanges.
Army Only: Provide Separate Reports for Army and Defense Logistic Agency (DLA)
- Cells in White require data input
- Cells in light grey are calculations and require no input (Automated)
- Cells in Darker grey require no input and are not collected
</t>
    </r>
    <r>
      <rPr>
        <sz val="12"/>
        <color rgb="FFFF0000"/>
        <rFont val="Calibri"/>
        <family val="2"/>
        <scheme val="minor"/>
      </rPr>
      <t xml:space="preserve">Changes to report are noted in Red </t>
    </r>
  </si>
  <si>
    <t>NAFI (Program Groups)</t>
  </si>
  <si>
    <t>Military MWR Program</t>
  </si>
  <si>
    <t>Civilian MWR Program</t>
  </si>
  <si>
    <t>Lodging Program</t>
  </si>
  <si>
    <t>Supplemental Mission Funds</t>
  </si>
  <si>
    <t xml:space="preserve">Special Purpose Central Funds </t>
  </si>
  <si>
    <t>Number of  NAFIs</t>
  </si>
  <si>
    <t>Number of NAFIs NI less than 0 [2]</t>
  </si>
  <si>
    <t>Number of NAFIs NIBD less than 0 [3]</t>
  </si>
  <si>
    <t>Number with acid test less than 1:1 [4]</t>
  </si>
  <si>
    <t>Income and Expense</t>
  </si>
  <si>
    <t>Gross Margin</t>
  </si>
  <si>
    <t>Revenue (Income net of USA/UFM)</t>
  </si>
  <si>
    <t>Operating Expenses (net of USA/UFM)</t>
  </si>
  <si>
    <r>
      <rPr>
        <b/>
        <sz val="10"/>
        <rFont val="Calibri"/>
        <family val="2"/>
        <scheme val="minor"/>
      </rPr>
      <t>Net Income</t>
    </r>
    <r>
      <rPr>
        <sz val="10"/>
        <rFont val="Calibri"/>
        <family val="2"/>
        <scheme val="minor"/>
      </rPr>
      <t xml:space="preserve"> (Profit/Loss)</t>
    </r>
  </si>
  <si>
    <t>Balance Sheet</t>
  </si>
  <si>
    <t>Total Assets</t>
  </si>
  <si>
    <t>Total Liabilities</t>
  </si>
  <si>
    <t>Net Worth</t>
  </si>
  <si>
    <t>Cash</t>
  </si>
  <si>
    <t>Investments</t>
  </si>
  <si>
    <t>Inventories</t>
  </si>
  <si>
    <t>Prepaid Expenses</t>
  </si>
  <si>
    <t>Total Current Assets</t>
  </si>
  <si>
    <t>Total Current Liabilities</t>
  </si>
  <si>
    <t>Financial Ratios</t>
  </si>
  <si>
    <r>
      <t>Acid Test Ratio</t>
    </r>
    <r>
      <rPr>
        <sz val="10"/>
        <rFont val="Calibri"/>
        <family val="2"/>
        <scheme val="minor"/>
      </rPr>
      <t xml:space="preserve"> (Standard is 1.00) [4]</t>
    </r>
  </si>
  <si>
    <r>
      <t>Current Ratio</t>
    </r>
    <r>
      <rPr>
        <sz val="10"/>
        <rFont val="Calibri"/>
        <family val="2"/>
        <scheme val="minor"/>
      </rPr>
      <t xml:space="preserve"> (Standard is 1.50) [5]</t>
    </r>
  </si>
  <si>
    <r>
      <rPr>
        <b/>
        <u/>
        <sz val="12"/>
        <rFont val="Calibri"/>
        <family val="2"/>
        <scheme val="minor"/>
      </rPr>
      <t>General Instructions:</t>
    </r>
    <r>
      <rPr>
        <b/>
        <sz val="12"/>
        <rFont val="Calibri"/>
        <family val="2"/>
        <scheme val="minor"/>
      </rPr>
      <t xml:space="preserve">
</t>
    </r>
    <r>
      <rPr>
        <sz val="12"/>
        <rFont val="Calibri"/>
        <family val="2"/>
        <scheme val="minor"/>
      </rPr>
      <t xml:space="preserve">Enter Dollars in </t>
    </r>
    <r>
      <rPr>
        <b/>
        <sz val="12"/>
        <color rgb="FF00B050"/>
        <rFont val="Calibri"/>
        <family val="2"/>
        <scheme val="minor"/>
      </rPr>
      <t>Thousands</t>
    </r>
    <r>
      <rPr>
        <sz val="12"/>
        <rFont val="Calibri"/>
        <family val="2"/>
        <scheme val="minor"/>
      </rPr>
      <t xml:space="preserve">
Exclude Stars &amp; Stripes and Exchanges.
- Cells in White require data input
- Cells in light grey are calculations and require no input (Automated)
- Cells in Darker grey require no input and are not collected
</t>
    </r>
    <r>
      <rPr>
        <sz val="12"/>
        <color rgb="FFFF0000"/>
        <rFont val="Calibri"/>
        <family val="2"/>
        <scheme val="minor"/>
      </rPr>
      <t xml:space="preserve">Changes to report are noted in Red 
</t>
    </r>
    <r>
      <rPr>
        <sz val="12"/>
        <color rgb="FF7030A0"/>
        <rFont val="Calibri"/>
        <family val="2"/>
        <scheme val="minor"/>
      </rPr>
      <t>Row titles in Purple are Lodging Program data</t>
    </r>
  </si>
  <si>
    <t>Total Number of Bases/Installations with revenue over $100K</t>
  </si>
  <si>
    <t>Number of Activities Privatized  [4]</t>
  </si>
  <si>
    <t># of Activities NIBD less than 0 [9]</t>
  </si>
  <si>
    <t>Sales: Food &amp; Beverage Only [17]</t>
  </si>
  <si>
    <t>Participation Fees Income (reported separately) [18]</t>
  </si>
  <si>
    <t>Gaming (Slots) Income (reported separately) [18]</t>
  </si>
  <si>
    <t>Food &amp; Beverage Expense (reported separately) [19]</t>
  </si>
  <si>
    <t>Net Income (NI) [6]</t>
  </si>
  <si>
    <t>Net Income Before Depreciation (NIBD) [7]</t>
  </si>
  <si>
    <t>Funding</t>
  </si>
  <si>
    <t>2020</t>
  </si>
  <si>
    <t>BS</t>
  </si>
  <si>
    <t>SAG</t>
  </si>
  <si>
    <t>Classification</t>
  </si>
  <si>
    <t>Sum of PBG</t>
  </si>
  <si>
    <t>Sum of OBLG_FYTD</t>
  </si>
  <si>
    <t>Sum of UNOBL PBG</t>
  </si>
  <si>
    <t>Sum of % OBL</t>
  </si>
  <si>
    <t>FAPC</t>
  </si>
  <si>
    <t>131</t>
  </si>
  <si>
    <t>NON-PAY</t>
  </si>
  <si>
    <t>131 Total</t>
  </si>
  <si>
    <t>133</t>
  </si>
  <si>
    <t>PAY</t>
  </si>
  <si>
    <t>133 Total</t>
  </si>
  <si>
    <t>FAPC Total</t>
  </si>
  <si>
    <t>451</t>
  </si>
  <si>
    <t>451 Total</t>
  </si>
  <si>
    <t>QACS Total</t>
  </si>
  <si>
    <t>QCYS Total</t>
  </si>
  <si>
    <t>QDPC Total</t>
  </si>
  <si>
    <t>Grand Total</t>
  </si>
  <si>
    <t>Program ($K)</t>
  </si>
  <si>
    <t>Active Army-Child Development Centers</t>
  </si>
  <si>
    <t>Active Army-Family Child Care Homes</t>
  </si>
  <si>
    <t>Active Army-School Age Centers</t>
  </si>
  <si>
    <t>Active Army-Outreach Services</t>
  </si>
  <si>
    <t>Active Army-Youth Programs</t>
  </si>
  <si>
    <t>Active Army-Direct GS Civ pay</t>
  </si>
  <si>
    <t>APPN</t>
  </si>
  <si>
    <t>OMA</t>
  </si>
  <si>
    <t>Execution Direct GS Civ Pay</t>
  </si>
  <si>
    <t>Execution APF/UFM pay</t>
  </si>
  <si>
    <t>Execution APF/UFM Non-Pay</t>
  </si>
  <si>
    <t>Total CYS Execution</t>
  </si>
  <si>
    <t>% Exc/Funding</t>
  </si>
  <si>
    <t>QCYS-Child, Youth and Schools</t>
  </si>
  <si>
    <t>TDY Lodging</t>
  </si>
  <si>
    <t>PCS Lodging</t>
  </si>
  <si>
    <t>MTF Lodging [14]</t>
  </si>
  <si>
    <t>Public Private Venture (Privatized Lodging)</t>
  </si>
  <si>
    <t>Enhanced Use Lease</t>
  </si>
  <si>
    <t>AFRC / New Sanno 
(Hotel-like Facilities)</t>
  </si>
  <si>
    <t>Recreation Lodging 
Cabins/Cottages/Trailers/
Hotel-like Facilities</t>
  </si>
  <si>
    <t>Recreation Lodging 
RV/Trailer Parks</t>
  </si>
  <si>
    <t>Recreation Lodging 
Campgrounds</t>
  </si>
  <si>
    <t>Marine Corp PCS Lodging</t>
  </si>
  <si>
    <t>Limited Services Lodging (Navy Only)</t>
  </si>
  <si>
    <t>Number of Full Time Employees</t>
  </si>
  <si>
    <t>Number of Rooms (lockable units)</t>
  </si>
  <si>
    <t>Number of Rooms Sold (all)</t>
  </si>
  <si>
    <t>Number of "Space-A" Rooms Sold</t>
  </si>
  <si>
    <t>Number of Off-Market (blocked) Rooms</t>
  </si>
  <si>
    <t>Occupancy Percent</t>
  </si>
  <si>
    <t>Average Length of Stay</t>
  </si>
  <si>
    <t>Average Daily Room Rate</t>
  </si>
  <si>
    <t>Highest Room Rate</t>
  </si>
  <si>
    <t xml:space="preserve">      Highest Room Rate Location</t>
  </si>
  <si>
    <t>Lowest Room Rate</t>
  </si>
  <si>
    <t xml:space="preserve">       Lowest Room Rate Location</t>
  </si>
  <si>
    <t>Locality Per Diem Savings [13]</t>
  </si>
  <si>
    <t>Revenue (rooms)</t>
  </si>
  <si>
    <t>Sales (sundry/retail)</t>
  </si>
  <si>
    <r>
      <t>Other Non-Operating Income (</t>
    </r>
    <r>
      <rPr>
        <i/>
        <sz val="11"/>
        <rFont val="Calibri"/>
        <family val="2"/>
        <scheme val="minor"/>
      </rPr>
      <t>specify in feedback comments</t>
    </r>
    <r>
      <rPr>
        <sz val="11"/>
        <rFont val="Calibri"/>
        <family val="2"/>
        <scheme val="minor"/>
      </rPr>
      <t>)</t>
    </r>
  </si>
  <si>
    <t>Total Revenue</t>
  </si>
  <si>
    <t>Cost of Goods Sold (sundry/retail)</t>
  </si>
  <si>
    <r>
      <t xml:space="preserve">APF Direct Support [10] </t>
    </r>
    <r>
      <rPr>
        <i/>
        <sz val="11"/>
        <rFont val="Calibri"/>
        <family val="2"/>
        <scheme val="minor"/>
      </rPr>
      <t>(specify in feedback-comments)</t>
    </r>
  </si>
  <si>
    <t>Utilities paid by APF</t>
  </si>
  <si>
    <t>Utilities paid by NAF</t>
  </si>
  <si>
    <t>Base Operating Support paid by NAF [15]</t>
  </si>
  <si>
    <t>Number of Individual Activities [3]</t>
  </si>
  <si>
    <t>Number of installations (revenue &gt; $100K) where category A programs have a NIBD less than 0</t>
  </si>
  <si>
    <t>Percent of installations (revenue &gt; $100K) where Category A programs have a NIBD less than 0</t>
  </si>
  <si>
    <t>Number of installations (revenue &gt; $100K) where category B programs have a NIBD less than 0</t>
  </si>
  <si>
    <t>Percent of installations (revenue &gt; $100K) where Category B programs have a NIBD less than 0</t>
  </si>
  <si>
    <r>
      <t xml:space="preserve">Feedback: </t>
    </r>
    <r>
      <rPr>
        <sz val="10"/>
        <rFont val="Arial"/>
        <family val="2"/>
      </rPr>
      <t>Suggestions, Improvements, and General Comments on the template</t>
    </r>
  </si>
  <si>
    <t xml:space="preserve">Total Other Operating Income </t>
  </si>
  <si>
    <t xml:space="preserve">Total Non-Operating Income </t>
  </si>
  <si>
    <t>Include a breakdown of amounts included within unusual and/or infrequent revenues that are attributed to COVID-19.</t>
  </si>
  <si>
    <t>Category A OSD APF not reported on OP-34</t>
  </si>
  <si>
    <t>Category B OSD APF not recorded on OP-34 without Child Youth</t>
  </si>
  <si>
    <t>Category B OSD APF not reported on OP-34 for Child  Youth</t>
  </si>
  <si>
    <t>Category C OSD APF not reported on OP-34</t>
  </si>
  <si>
    <t xml:space="preserve">[22] All unusual and/or infrequent expenses should be included in this row. Expenses included in this row will be presumed to be related to COVID-19 unless otherwise noted in the tab "COVID-19 Details."
</t>
  </si>
  <si>
    <t>Unusual and/or Infrequent Revenue [21]</t>
  </si>
  <si>
    <t>Unusual and/or Infrequent Expenses [22]</t>
  </si>
  <si>
    <r>
      <rPr>
        <b/>
        <u/>
        <sz val="11"/>
        <color theme="1"/>
        <rFont val="Calibri"/>
        <family val="2"/>
        <scheme val="minor"/>
      </rPr>
      <t xml:space="preserve">Notes:
</t>
    </r>
    <r>
      <rPr>
        <sz val="11"/>
        <color theme="1"/>
        <rFont val="Calibri"/>
        <family val="2"/>
        <scheme val="minor"/>
      </rPr>
      <t xml:space="preserve">[1] Installation: Location where NAF program is physically or virtually located.
[2] Site:  A designator for similar activities (more than one) operated at separate physical locations that are associated with the same installation.  Sites are also commonly referred to as Centers or Facilities (Recreation Cabins, RV Parking Spots, Camp Sites).
[3] Individual Activity is defined by the MWR category (A/B/C) and the MWR activity accounting code.  There may be multiple individual activities within one site. An example, Food &amp; Beverage (Cat C) within a Library (Cat A) would be represented as two individual activities within one site.  Example: Army recreation center (Cat A) has Category A programs such as Single Soldiers, Category B  Information, Tickets, and Tours and a Category C  Snack Bar. The Site/Center could also contain a Category B instructional Chess class and therefore would consist of 4 total individual activities.
[4] Privatized: Provide the number of activities privatized through Public-Public; Public-Private (P4) Partnerships. Please specify in the "Feedback-Comments" tab those activities that are Public-Public; Public-Private; or Partially Privatized.  </t>
    </r>
    <r>
      <rPr>
        <b/>
        <sz val="11"/>
        <color theme="1"/>
        <rFont val="Calibri"/>
        <family val="2"/>
        <scheme val="minor"/>
      </rPr>
      <t xml:space="preserve">This number should not be incuded in the total number of MWR-controlled activities (Footnote 3).  </t>
    </r>
    <r>
      <rPr>
        <sz val="11"/>
        <color theme="1"/>
        <rFont val="Calibri"/>
        <family val="2"/>
        <scheme val="minor"/>
      </rPr>
      <t xml:space="preserve">
[5] Total NAF Expenses excluding COG, USA/UFM/MOA, Depreciation)
[6] Net Income (NI): Net Income is considered a company's total earnings (or profit) and is often referred to as the "Bottom Line." It is calculated by taking total revenues and adjusting for the cost of doing business; i.e. depreciation and all other expenses.
[7] Net Income Before Depreciation (NIBD): Is the same equation as Net Income except that Depreciation is not accounted for and thus excluded from the calculation.  NIBD will always be greater than or equal to NI.
[8]  Provide the number of activities having a Net Income (NI) that is less than $0 
[9] Provide the number of activities having a Net Income Before Depreciation (NIBD)  that is less than $0. 
[10] This includes APF support provided through USA/UFM for MWR.  The Direct APF for each MWR activity must agree to the Direct APF entered in the OP-34 budget exhibit for the year of this report.
[11] Reporting for PCS Lodging is required for USMC only. 
[12] Slots/Bingo:  Please provide this information for slots and bingo for your Military Service only (do not include information for another Service to avoid double counting of information).  Please provide this information here, even if these operations are rolled up under other activities (i.e., Clubs, F&amp;B, Golf, Bowling, etc.).  
[13] DoD Lodging, locality per diem savings:  [lodging portion of local per diem] minus [local military lodging rate] times [number of rooms sold]. 
[14] Medical Treatment Facility (MTF) lodging includes Fisher House, Nightingale, and other donated lodging facilities that support MTF patients or their families.</t>
    </r>
    <r>
      <rPr>
        <b/>
        <sz val="11"/>
        <color theme="1"/>
        <rFont val="Calibri"/>
        <family val="2"/>
        <scheme val="minor"/>
      </rPr>
      <t xml:space="preserve">
</t>
    </r>
    <r>
      <rPr>
        <sz val="11"/>
        <color theme="1"/>
        <rFont val="Calibri"/>
        <family val="2"/>
        <scheme val="minor"/>
      </rPr>
      <t>[15] See DoDI 1015.15 E4.T1.9.8. "Other Services"                                                                                                                                                                                                                                                                                                                                                                                                                                                                                                                                                                                                                                                                                                                                                                                                                                                                                                                                  [16] For any slot information provided for this activity, please also include in the Slots box (see footnote 12).
[17] Food and beverage sales should be food and beverage sales only.  All other sales should be recorded in Sales.
[18] Report income from Partcipation Fees and Gaming (Slots) separate from Other Operating Income.  Other Operating Income is reported excluding income from Participation Fees and Gaming (Slots).
[19] Report Food and Beverage Expenses, including Cost of Goods Sold and any other F&amp;B expenses that are readily available, to report separately from NAF Operating Expenses.
[20] Report Sales, excluiding food and beverage sales.
[21] All unusual and/or infrequent revenue should be included in this row. Revenues included in this row will be presumed to be related to COVID-19 unless otherwise noted in the tab "COVID-19 Details."</t>
    </r>
  </si>
  <si>
    <t>Unusual and/or Infrequent Revenue</t>
  </si>
  <si>
    <t>Unusual and/or Infrequent Expenses</t>
  </si>
  <si>
    <t>NAF Program &amp; Metric Data for FY 2022</t>
  </si>
  <si>
    <t>Lodging Program Data for FY 2022</t>
  </si>
  <si>
    <t>Include a breakdown of amounts included within unusual and/or infrequent expenses that are attributed to COVID-19.</t>
  </si>
  <si>
    <t>NAFI Data for FY 2022 [1]</t>
  </si>
  <si>
    <t>Updates to FY22 "NAF Program-Metric Data" Tab</t>
  </si>
  <si>
    <t>Updates to FY22 "NAFI Data" Tab</t>
  </si>
  <si>
    <r>
      <t>Notes:
[1]</t>
    </r>
    <r>
      <rPr>
        <sz val="10"/>
        <rFont val="Calibri"/>
        <family val="2"/>
        <scheme val="minor"/>
      </rPr>
      <t xml:space="preserve">  Financial information should be listed as of September 30, 2022.     
</t>
    </r>
    <r>
      <rPr>
        <b/>
        <sz val="10"/>
        <rFont val="Calibri"/>
        <family val="2"/>
        <scheme val="minor"/>
      </rPr>
      <t xml:space="preserve">[2] </t>
    </r>
    <r>
      <rPr>
        <sz val="10"/>
        <rFont val="Calibri"/>
        <family val="2"/>
        <scheme val="minor"/>
      </rPr>
      <t xml:space="preserve"> Provide the number of NAFIs that have a Net Income (NI) less than 0.
</t>
    </r>
    <r>
      <rPr>
        <b/>
        <sz val="10"/>
        <rFont val="Calibri"/>
        <family val="2"/>
        <scheme val="minor"/>
      </rPr>
      <t>[3]</t>
    </r>
    <r>
      <rPr>
        <sz val="10"/>
        <rFont val="Calibri"/>
        <family val="2"/>
        <scheme val="minor"/>
      </rPr>
      <t xml:space="preserve"> Provide the number of NAFIs that have a Net Income Before Depreciation (NIBD) less than 0.     
</t>
    </r>
    <r>
      <rPr>
        <b/>
        <sz val="10"/>
        <rFont val="Calibri"/>
        <family val="2"/>
        <scheme val="minor"/>
      </rPr>
      <t>[4]</t>
    </r>
    <r>
      <rPr>
        <sz val="10"/>
        <rFont val="Calibri"/>
        <family val="2"/>
        <scheme val="minor"/>
      </rPr>
      <t xml:space="preserve"> Acid test ratio standard is from DoD Financial Management Regulation, Volume 13, Chapter 7. 
</t>
    </r>
    <r>
      <rPr>
        <b/>
        <sz val="10"/>
        <rFont val="Calibri"/>
        <family val="2"/>
        <scheme val="minor"/>
      </rPr>
      <t>[5]</t>
    </r>
    <r>
      <rPr>
        <sz val="10"/>
        <rFont val="Calibri"/>
        <family val="2"/>
        <scheme val="minor"/>
      </rPr>
      <t xml:space="preserve">  Current ratio standard is from DoD Financial Management Regulation, Volume 13, Chapter 7.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</si>
</sst>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_(&quot;$&quot;* #,##0_);_(&quot;$&quot;* \(#,##0\);_(&quot;$&quot;* &quot;-&quot;??_);_(@_)"/>
    <numFmt numFmtId="166" formatCode="#,###,##0.00;\(#,###,##0.00\)"/>
    <numFmt numFmtId="167" formatCode="0.0%"/>
    <numFmt numFmtId="168" formatCode="_(* #,##0_);_(* \(#,##0\);_(* &quot;-&quot;??_);_(@_)"/>
  </numFmts>
  <fonts count="4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0"/>
      <name val="Arial"/>
      <family val="2"/>
    </font>
    <font>
      <sz val="14"/>
      <name val="Arial"/>
      <family val="2"/>
    </font>
    <font>
      <b/>
      <sz val="10"/>
      <name val="Arial"/>
      <family val="2"/>
    </font>
    <font>
      <b/>
      <sz val="14"/>
      <name val="Arial"/>
      <family val="2"/>
    </font>
    <font>
      <sz val="10"/>
      <name val="Arial"/>
      <family val="2"/>
    </font>
    <font>
      <sz val="10"/>
      <name val="Arial"/>
      <family val="2"/>
    </font>
    <font>
      <sz val="12"/>
      <name val="Calibri"/>
      <family val="2"/>
      <scheme val="minor"/>
    </font>
    <font>
      <sz val="10"/>
      <name val="Calibri"/>
      <family val="2"/>
      <scheme val="minor"/>
    </font>
    <font>
      <b/>
      <sz val="10"/>
      <name val="Calibri"/>
      <family val="2"/>
      <scheme val="minor"/>
    </font>
    <font>
      <b/>
      <sz val="12"/>
      <name val="Calibri"/>
      <family val="2"/>
      <scheme val="minor"/>
    </font>
    <font>
      <b/>
      <sz val="11"/>
      <name val="Calibri"/>
      <family val="2"/>
      <scheme val="minor"/>
    </font>
    <font>
      <sz val="11"/>
      <name val="Calibri"/>
      <family val="2"/>
      <scheme val="minor"/>
    </font>
    <font>
      <sz val="10"/>
      <color theme="1"/>
      <name val="Calibri"/>
      <family val="2"/>
      <scheme val="minor"/>
    </font>
    <font>
      <sz val="12"/>
      <color rgb="FFFF0000"/>
      <name val="Calibri"/>
      <family val="2"/>
      <scheme val="minor"/>
    </font>
    <font>
      <b/>
      <sz val="20"/>
      <name val="Calibri"/>
      <family val="2"/>
      <scheme val="minor"/>
    </font>
    <font>
      <b/>
      <sz val="20"/>
      <name val="Arial"/>
      <family val="2"/>
    </font>
    <font>
      <sz val="20"/>
      <name val="Arial"/>
      <family val="2"/>
    </font>
    <font>
      <b/>
      <u/>
      <sz val="12"/>
      <name val="Calibri"/>
      <family val="2"/>
      <scheme val="minor"/>
    </font>
    <font>
      <b/>
      <sz val="12"/>
      <color rgb="FF00B050"/>
      <name val="Calibri"/>
      <family val="2"/>
      <scheme val="minor"/>
    </font>
    <font>
      <b/>
      <i/>
      <sz val="20"/>
      <name val="Calibri"/>
      <family val="2"/>
      <scheme val="minor"/>
    </font>
    <font>
      <sz val="12"/>
      <color rgb="FF7030A0"/>
      <name val="Calibri"/>
      <family val="2"/>
      <scheme val="minor"/>
    </font>
    <font>
      <sz val="11"/>
      <color indexed="0"/>
      <name val="Arial"/>
      <family val="2"/>
    </font>
    <font>
      <b/>
      <sz val="11"/>
      <color theme="1"/>
      <name val="Calibri"/>
      <family val="2"/>
      <scheme val="minor"/>
    </font>
    <font>
      <sz val="10"/>
      <name val="Arial"/>
      <family val="2"/>
    </font>
    <font>
      <sz val="16"/>
      <name val="Calibri"/>
      <family val="2"/>
      <scheme val="minor"/>
    </font>
    <font>
      <sz val="10"/>
      <color theme="0"/>
      <name val="Calibri"/>
      <family val="2"/>
      <scheme val="minor"/>
    </font>
    <font>
      <i/>
      <sz val="10"/>
      <name val="Calibri"/>
      <family val="2"/>
      <scheme val="minor"/>
    </font>
    <font>
      <sz val="10"/>
      <color rgb="FF7030A0"/>
      <name val="Calibri"/>
      <family val="2"/>
      <scheme val="minor"/>
    </font>
    <font>
      <i/>
      <sz val="11"/>
      <name val="Calibri"/>
      <family val="2"/>
      <scheme val="minor"/>
    </font>
    <font>
      <sz val="20"/>
      <name val="Calibri"/>
      <family val="2"/>
      <scheme val="minor"/>
    </font>
    <font>
      <b/>
      <sz val="9"/>
      <color indexed="81"/>
      <name val="Tahoma"/>
      <family val="2"/>
    </font>
    <font>
      <sz val="9"/>
      <color indexed="81"/>
      <name val="Tahoma"/>
      <family val="2"/>
    </font>
    <font>
      <u/>
      <sz val="9"/>
      <color indexed="81"/>
      <name val="Tahoma"/>
      <family val="2"/>
    </font>
    <font>
      <b/>
      <u/>
      <sz val="9"/>
      <color indexed="81"/>
      <name val="Tahoma"/>
      <family val="2"/>
    </font>
    <font>
      <b/>
      <sz val="11"/>
      <color theme="7" tint="-0.249977111117893"/>
      <name val="Calibri"/>
      <family val="2"/>
      <scheme val="minor"/>
    </font>
    <font>
      <strike/>
      <sz val="9"/>
      <color indexed="81"/>
      <name val="Tahoma"/>
      <family val="2"/>
    </font>
    <font>
      <b/>
      <sz val="10"/>
      <color rgb="FFFF0000"/>
      <name val="Arial"/>
      <family val="2"/>
    </font>
    <font>
      <b/>
      <u/>
      <sz val="11"/>
      <color theme="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1"/>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3" tint="0.79998168889431442"/>
        <bgColor indexed="64"/>
      </patternFill>
    </fill>
  </fills>
  <borders count="33">
    <border>
      <left/>
      <right/>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s>
  <cellStyleXfs count="16">
    <xf numFmtId="0" fontId="0" fillId="0" borderId="0"/>
    <xf numFmtId="0" fontId="7" fillId="0" borderId="0"/>
    <xf numFmtId="9" fontId="11" fillId="0" borderId="0" applyFont="0" applyFill="0" applyBorder="0" applyAlignment="0" applyProtection="0"/>
    <xf numFmtId="44" fontId="12"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7" fillId="0" borderId="0" applyFont="0" applyFill="0" applyBorder="0" applyAlignment="0" applyProtection="0"/>
    <xf numFmtId="166" fontId="28" fillId="0" borderId="0"/>
    <xf numFmtId="9" fontId="7" fillId="0" borderId="0" applyFont="0" applyFill="0" applyBorder="0" applyAlignment="0" applyProtection="0"/>
    <xf numFmtId="43" fontId="30" fillId="0" borderId="0" applyFont="0" applyFill="0" applyBorder="0" applyAlignment="0" applyProtection="0"/>
    <xf numFmtId="0" fontId="5"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44" fontId="7" fillId="0" borderId="0" applyFont="0" applyFill="0" applyBorder="0" applyAlignment="0" applyProtection="0"/>
  </cellStyleXfs>
  <cellXfs count="364">
    <xf numFmtId="0" fontId="0" fillId="0" borderId="0" xfId="0"/>
    <xf numFmtId="0" fontId="16" fillId="2" borderId="7" xfId="0" applyFont="1" applyFill="1" applyBorder="1" applyAlignment="1">
      <alignment horizontal="center" wrapText="1"/>
    </xf>
    <xf numFmtId="0" fontId="16" fillId="2" borderId="8" xfId="0" applyFont="1" applyFill="1" applyBorder="1" applyAlignment="1">
      <alignment horizontal="center" wrapText="1"/>
    </xf>
    <xf numFmtId="0" fontId="16" fillId="2" borderId="9" xfId="0" applyFont="1" applyFill="1" applyBorder="1" applyAlignment="1">
      <alignment horizontal="center" wrapText="1"/>
    </xf>
    <xf numFmtId="0" fontId="18" fillId="0" borderId="10" xfId="0" applyFont="1" applyBorder="1"/>
    <xf numFmtId="0" fontId="18" fillId="0" borderId="10" xfId="0" applyFont="1" applyFill="1" applyBorder="1"/>
    <xf numFmtId="0" fontId="18" fillId="0" borderId="10" xfId="0" applyFont="1" applyFill="1" applyBorder="1" applyAlignment="1">
      <alignment wrapText="1"/>
    </xf>
    <xf numFmtId="44" fontId="14" fillId="4" borderId="0" xfId="3" applyFont="1" applyFill="1" applyBorder="1"/>
    <xf numFmtId="0" fontId="17" fillId="0" borderId="10" xfId="0" applyFont="1" applyFill="1" applyBorder="1" applyAlignment="1">
      <alignment wrapText="1"/>
    </xf>
    <xf numFmtId="9" fontId="14" fillId="4" borderId="0" xfId="2" applyFont="1" applyFill="1" applyBorder="1"/>
    <xf numFmtId="9" fontId="14" fillId="4" borderId="11" xfId="2" applyFont="1" applyFill="1" applyBorder="1"/>
    <xf numFmtId="9" fontId="14" fillId="4" borderId="0" xfId="0" applyNumberFormat="1" applyFont="1" applyFill="1" applyBorder="1"/>
    <xf numFmtId="0" fontId="18" fillId="0" borderId="5" xfId="0" applyFont="1" applyFill="1" applyBorder="1" applyAlignment="1">
      <alignment wrapText="1"/>
    </xf>
    <xf numFmtId="1" fontId="14" fillId="0" borderId="11" xfId="0" applyNumberFormat="1" applyFont="1" applyBorder="1"/>
    <xf numFmtId="1" fontId="14" fillId="0" borderId="11" xfId="0" applyNumberFormat="1" applyFont="1" applyFill="1" applyBorder="1"/>
    <xf numFmtId="0" fontId="14" fillId="0" borderId="0" xfId="3" applyNumberFormat="1" applyFont="1" applyBorder="1"/>
    <xf numFmtId="0" fontId="16" fillId="2" borderId="13" xfId="0" applyFont="1" applyFill="1" applyBorder="1" applyAlignment="1">
      <alignment horizontal="center" wrapText="1"/>
    </xf>
    <xf numFmtId="44" fontId="14" fillId="4" borderId="14" xfId="3" applyFont="1" applyFill="1" applyBorder="1"/>
    <xf numFmtId="9" fontId="14" fillId="4" borderId="14" xfId="2" applyFont="1" applyFill="1" applyBorder="1"/>
    <xf numFmtId="44" fontId="14" fillId="0" borderId="14" xfId="3" applyFont="1" applyFill="1" applyBorder="1"/>
    <xf numFmtId="9" fontId="14" fillId="4" borderId="14" xfId="0" applyNumberFormat="1" applyFont="1" applyFill="1" applyBorder="1"/>
    <xf numFmtId="0" fontId="16" fillId="2" borderId="16" xfId="0" applyFont="1" applyFill="1" applyBorder="1" applyAlignment="1">
      <alignment horizontal="center" wrapText="1"/>
    </xf>
    <xf numFmtId="0" fontId="0" fillId="3" borderId="0" xfId="0" applyFill="1" applyBorder="1"/>
    <xf numFmtId="1" fontId="14" fillId="3" borderId="11" xfId="0" applyNumberFormat="1" applyFont="1" applyFill="1" applyBorder="1"/>
    <xf numFmtId="1" fontId="14" fillId="4" borderId="14" xfId="0" applyNumberFormat="1" applyFont="1" applyFill="1" applyBorder="1"/>
    <xf numFmtId="1" fontId="14" fillId="4" borderId="14" xfId="3" applyNumberFormat="1" applyFont="1" applyFill="1" applyBorder="1"/>
    <xf numFmtId="0" fontId="0" fillId="5" borderId="0" xfId="0" applyFill="1"/>
    <xf numFmtId="0" fontId="18" fillId="5" borderId="0" xfId="0" applyFont="1" applyFill="1" applyBorder="1" applyAlignment="1">
      <alignment wrapText="1"/>
    </xf>
    <xf numFmtId="9" fontId="14" fillId="5" borderId="0" xfId="0" applyNumberFormat="1" applyFont="1" applyFill="1" applyBorder="1" applyAlignment="1"/>
    <xf numFmtId="0" fontId="22" fillId="5" borderId="0" xfId="0" applyFont="1" applyFill="1" applyAlignment="1">
      <alignment horizontal="center"/>
    </xf>
    <xf numFmtId="0" fontId="23" fillId="5" borderId="0" xfId="0" applyFont="1" applyFill="1"/>
    <xf numFmtId="0" fontId="10" fillId="5" borderId="0" xfId="0" applyFont="1" applyFill="1" applyAlignment="1">
      <alignment horizontal="center"/>
    </xf>
    <xf numFmtId="0" fontId="8" fillId="5" borderId="0" xfId="0" applyFont="1" applyFill="1"/>
    <xf numFmtId="0" fontId="7" fillId="5" borderId="0" xfId="0" applyFont="1" applyFill="1" applyAlignment="1">
      <alignment horizontal="center"/>
    </xf>
    <xf numFmtId="0" fontId="7" fillId="5" borderId="0" xfId="0" applyFont="1" applyFill="1"/>
    <xf numFmtId="0" fontId="14" fillId="5" borderId="0" xfId="0" applyFont="1" applyFill="1" applyAlignment="1">
      <alignment wrapText="1"/>
    </xf>
    <xf numFmtId="0" fontId="14" fillId="5" borderId="0" xfId="0" applyFont="1" applyFill="1"/>
    <xf numFmtId="44" fontId="14" fillId="5" borderId="0" xfId="3" applyFont="1" applyFill="1" applyBorder="1"/>
    <xf numFmtId="0" fontId="19" fillId="5" borderId="0" xfId="0" applyFont="1" applyFill="1"/>
    <xf numFmtId="0" fontId="15" fillId="5" borderId="0" xfId="0" applyFont="1" applyFill="1" applyBorder="1" applyAlignment="1">
      <alignment horizontal="center"/>
    </xf>
    <xf numFmtId="0" fontId="15" fillId="5" borderId="0" xfId="0" applyFont="1" applyFill="1" applyAlignment="1">
      <alignment horizontal="center" wrapText="1"/>
    </xf>
    <xf numFmtId="164" fontId="14" fillId="5" borderId="0" xfId="0" applyNumberFormat="1" applyFont="1" applyFill="1"/>
    <xf numFmtId="9" fontId="14" fillId="5" borderId="0" xfId="0" applyNumberFormat="1" applyFont="1" applyFill="1"/>
    <xf numFmtId="0" fontId="14" fillId="5" borderId="0" xfId="0" applyFont="1" applyFill="1" applyBorder="1" applyAlignment="1"/>
    <xf numFmtId="0" fontId="14" fillId="5" borderId="0" xfId="0" applyFont="1" applyFill="1" applyBorder="1"/>
    <xf numFmtId="0" fontId="18" fillId="5" borderId="10" xfId="0" applyFont="1" applyFill="1" applyBorder="1" applyAlignment="1">
      <alignment wrapText="1"/>
    </xf>
    <xf numFmtId="0" fontId="14" fillId="5" borderId="0" xfId="0" applyFont="1" applyFill="1" applyAlignment="1">
      <alignment horizontal="left"/>
    </xf>
    <xf numFmtId="0" fontId="13" fillId="5" borderId="0" xfId="0" applyFont="1" applyFill="1" applyAlignment="1">
      <alignment horizontal="left" wrapText="1"/>
    </xf>
    <xf numFmtId="0" fontId="13" fillId="5" borderId="0" xfId="0" applyFont="1" applyFill="1" applyBorder="1" applyAlignment="1">
      <alignment horizontal="left" wrapText="1"/>
    </xf>
    <xf numFmtId="1" fontId="14" fillId="0" borderId="6" xfId="0" applyNumberFormat="1" applyFont="1" applyBorder="1"/>
    <xf numFmtId="1" fontId="14" fillId="0" borderId="10" xfId="0" applyNumberFormat="1" applyFont="1" applyBorder="1"/>
    <xf numFmtId="1" fontId="14" fillId="0" borderId="5" xfId="0" applyNumberFormat="1" applyFont="1" applyBorder="1"/>
    <xf numFmtId="0" fontId="16" fillId="2" borderId="20" xfId="0" applyFont="1" applyFill="1" applyBorder="1" applyAlignment="1">
      <alignment horizontal="center" wrapText="1"/>
    </xf>
    <xf numFmtId="44" fontId="14" fillId="0" borderId="10" xfId="3" applyFont="1" applyFill="1" applyBorder="1"/>
    <xf numFmtId="9" fontId="14" fillId="4" borderId="10" xfId="2" applyFont="1" applyFill="1" applyBorder="1"/>
    <xf numFmtId="1" fontId="14" fillId="3" borderId="10" xfId="0" applyNumberFormat="1" applyFont="1" applyFill="1" applyBorder="1"/>
    <xf numFmtId="0" fontId="0" fillId="3" borderId="11" xfId="0" applyFill="1" applyBorder="1"/>
    <xf numFmtId="44" fontId="14" fillId="3" borderId="10" xfId="3" applyFont="1" applyFill="1" applyBorder="1"/>
    <xf numFmtId="9" fontId="14" fillId="3" borderId="10" xfId="2" applyFont="1" applyFill="1" applyBorder="1"/>
    <xf numFmtId="0" fontId="0" fillId="3" borderId="10" xfId="0" applyFill="1" applyBorder="1"/>
    <xf numFmtId="1" fontId="14" fillId="0" borderId="0" xfId="0" applyNumberFormat="1" applyFont="1" applyBorder="1" applyProtection="1"/>
    <xf numFmtId="44" fontId="14" fillId="0" borderId="0" xfId="3" applyFont="1" applyBorder="1" applyProtection="1"/>
    <xf numFmtId="1" fontId="14" fillId="3" borderId="10" xfId="3" applyNumberFormat="1" applyFont="1" applyFill="1" applyBorder="1"/>
    <xf numFmtId="9" fontId="14" fillId="3" borderId="10" xfId="0" applyNumberFormat="1" applyFont="1" applyFill="1" applyBorder="1"/>
    <xf numFmtId="1" fontId="14" fillId="3" borderId="14" xfId="0" applyNumberFormat="1" applyFont="1" applyFill="1" applyBorder="1"/>
    <xf numFmtId="44" fontId="14" fillId="3" borderId="14" xfId="3" applyFont="1" applyFill="1" applyBorder="1"/>
    <xf numFmtId="1" fontId="14" fillId="3" borderId="14" xfId="3" applyNumberFormat="1" applyFont="1" applyFill="1" applyBorder="1"/>
    <xf numFmtId="9" fontId="14" fillId="3" borderId="14" xfId="2" applyFont="1" applyFill="1" applyBorder="1"/>
    <xf numFmtId="9" fontId="14" fillId="3" borderId="14" xfId="0" applyNumberFormat="1" applyFont="1" applyFill="1" applyBorder="1"/>
    <xf numFmtId="0" fontId="14" fillId="4" borderId="14" xfId="3" applyNumberFormat="1" applyFont="1" applyFill="1" applyBorder="1"/>
    <xf numFmtId="9" fontId="14" fillId="3" borderId="11" xfId="2" applyFont="1" applyFill="1" applyBorder="1"/>
    <xf numFmtId="0" fontId="0" fillId="3" borderId="14" xfId="0" applyFill="1" applyBorder="1"/>
    <xf numFmtId="0" fontId="16" fillId="2" borderId="2" xfId="0" applyFont="1" applyFill="1" applyBorder="1" applyAlignment="1">
      <alignment horizontal="center" wrapText="1"/>
    </xf>
    <xf numFmtId="44" fontId="0" fillId="0" borderId="14" xfId="3" applyFont="1" applyBorder="1"/>
    <xf numFmtId="0" fontId="16" fillId="2" borderId="4" xfId="0" applyFont="1" applyFill="1" applyBorder="1" applyAlignment="1">
      <alignment horizontal="center" wrapText="1"/>
    </xf>
    <xf numFmtId="0" fontId="16" fillId="5" borderId="0" xfId="0" applyFont="1" applyFill="1" applyBorder="1" applyAlignment="1">
      <alignment horizontal="center" wrapText="1"/>
    </xf>
    <xf numFmtId="1" fontId="14" fillId="5" borderId="0" xfId="0" applyNumberFormat="1" applyFont="1" applyFill="1" applyBorder="1"/>
    <xf numFmtId="9" fontId="14" fillId="5" borderId="0" xfId="2" applyFont="1" applyFill="1" applyBorder="1"/>
    <xf numFmtId="44" fontId="0" fillId="5" borderId="0" xfId="0" applyNumberFormat="1" applyFill="1"/>
    <xf numFmtId="165" fontId="14" fillId="4" borderId="14" xfId="3" applyNumberFormat="1" applyFont="1" applyFill="1" applyBorder="1"/>
    <xf numFmtId="1" fontId="14" fillId="0" borderId="14" xfId="0" applyNumberFormat="1" applyFont="1" applyFill="1" applyBorder="1"/>
    <xf numFmtId="44" fontId="14" fillId="0" borderId="14" xfId="3" applyFont="1" applyBorder="1" applyProtection="1"/>
    <xf numFmtId="165" fontId="14" fillId="4" borderId="15" xfId="3" applyNumberFormat="1" applyFont="1" applyFill="1" applyBorder="1"/>
    <xf numFmtId="0" fontId="21" fillId="5" borderId="0" xfId="0" applyFont="1" applyFill="1" applyBorder="1" applyAlignment="1">
      <alignment horizontal="right"/>
    </xf>
    <xf numFmtId="0" fontId="26" fillId="5" borderId="21" xfId="0" applyFont="1" applyFill="1" applyBorder="1" applyAlignment="1">
      <alignment horizontal="center"/>
    </xf>
    <xf numFmtId="44" fontId="14" fillId="3" borderId="5" xfId="3" applyFont="1" applyFill="1" applyBorder="1" applyAlignment="1"/>
    <xf numFmtId="44" fontId="14" fillId="3" borderId="15" xfId="3" applyFont="1" applyFill="1" applyBorder="1" applyAlignment="1"/>
    <xf numFmtId="44" fontId="0" fillId="3" borderId="15" xfId="3" applyFont="1" applyFill="1" applyBorder="1"/>
    <xf numFmtId="44" fontId="14" fillId="0" borderId="5" xfId="3" applyFont="1" applyFill="1" applyBorder="1" applyAlignment="1"/>
    <xf numFmtId="44" fontId="0" fillId="3" borderId="5" xfId="3" applyFont="1" applyFill="1" applyBorder="1"/>
    <xf numFmtId="0" fontId="16" fillId="2" borderId="22" xfId="0" applyFont="1" applyFill="1" applyBorder="1" applyAlignment="1">
      <alignment horizontal="center" wrapText="1"/>
    </xf>
    <xf numFmtId="1" fontId="14" fillId="0" borderId="11" xfId="0" applyNumberFormat="1" applyFont="1" applyBorder="1" applyProtection="1"/>
    <xf numFmtId="0" fontId="16" fillId="2" borderId="12" xfId="0" applyFont="1" applyFill="1" applyBorder="1" applyAlignment="1">
      <alignment horizontal="center" wrapText="1"/>
    </xf>
    <xf numFmtId="0" fontId="29" fillId="0" borderId="0" xfId="5" applyFont="1"/>
    <xf numFmtId="0" fontId="14" fillId="5" borderId="0" xfId="0" applyFont="1" applyFill="1" applyAlignment="1"/>
    <xf numFmtId="43" fontId="14" fillId="5" borderId="0" xfId="10" applyFont="1" applyFill="1" applyBorder="1" applyAlignment="1"/>
    <xf numFmtId="44" fontId="14" fillId="5" borderId="0" xfId="0" applyNumberFormat="1" applyFont="1" applyFill="1" applyBorder="1" applyAlignment="1"/>
    <xf numFmtId="165" fontId="14" fillId="5" borderId="0" xfId="0" applyNumberFormat="1" applyFont="1" applyFill="1" applyBorder="1" applyAlignment="1"/>
    <xf numFmtId="43" fontId="0" fillId="5" borderId="0" xfId="10" applyFont="1" applyFill="1"/>
    <xf numFmtId="43" fontId="18" fillId="5" borderId="0" xfId="10" applyFont="1" applyFill="1" applyBorder="1" applyAlignment="1">
      <alignment wrapText="1"/>
    </xf>
    <xf numFmtId="43" fontId="14" fillId="5" borderId="0" xfId="10" applyFont="1" applyFill="1" applyBorder="1"/>
    <xf numFmtId="43" fontId="14" fillId="5" borderId="0" xfId="10" applyFont="1" applyFill="1"/>
    <xf numFmtId="165" fontId="19" fillId="5" borderId="0" xfId="0" applyNumberFormat="1" applyFont="1" applyFill="1"/>
    <xf numFmtId="0" fontId="0" fillId="6" borderId="0" xfId="0" applyFill="1"/>
    <xf numFmtId="43" fontId="14" fillId="5" borderId="0" xfId="0" applyNumberFormat="1" applyFont="1" applyFill="1" applyBorder="1" applyAlignment="1"/>
    <xf numFmtId="44" fontId="14" fillId="5" borderId="0" xfId="0" applyNumberFormat="1" applyFont="1" applyFill="1"/>
    <xf numFmtId="44" fontId="14" fillId="4" borderId="15" xfId="3" applyFont="1" applyFill="1" applyBorder="1"/>
    <xf numFmtId="1" fontId="14" fillId="0" borderId="14" xfId="0" applyNumberFormat="1" applyFont="1" applyBorder="1" applyProtection="1"/>
    <xf numFmtId="9" fontId="14" fillId="4" borderId="11" xfId="9" applyFont="1" applyFill="1" applyBorder="1"/>
    <xf numFmtId="0" fontId="14" fillId="0" borderId="11" xfId="3" applyNumberFormat="1" applyFont="1" applyBorder="1"/>
    <xf numFmtId="9" fontId="0" fillId="5" borderId="0" xfId="2" applyFont="1" applyFill="1"/>
    <xf numFmtId="0" fontId="18" fillId="0" borderId="0" xfId="0" applyFont="1" applyFill="1" applyBorder="1" applyAlignment="1">
      <alignment wrapText="1"/>
    </xf>
    <xf numFmtId="165" fontId="14" fillId="0" borderId="0" xfId="3" applyNumberFormat="1" applyFont="1" applyBorder="1" applyProtection="1"/>
    <xf numFmtId="165" fontId="0" fillId="5" borderId="0" xfId="0" applyNumberFormat="1" applyFill="1"/>
    <xf numFmtId="0" fontId="0" fillId="0" borderId="23" xfId="0" applyBorder="1"/>
    <xf numFmtId="0" fontId="0" fillId="0" borderId="24" xfId="0" applyBorder="1"/>
    <xf numFmtId="0" fontId="0" fillId="0" borderId="25" xfId="0" applyBorder="1"/>
    <xf numFmtId="0" fontId="0" fillId="0" borderId="26" xfId="0" applyBorder="1"/>
    <xf numFmtId="9" fontId="14" fillId="4" borderId="14" xfId="2" applyNumberFormat="1" applyFont="1" applyFill="1" applyBorder="1"/>
    <xf numFmtId="3" fontId="0" fillId="5" borderId="0" xfId="0" applyNumberFormat="1" applyFill="1"/>
    <xf numFmtId="0" fontId="16" fillId="0" borderId="12" xfId="0" applyFont="1" applyFill="1" applyBorder="1" applyAlignment="1">
      <alignment horizontal="center"/>
    </xf>
    <xf numFmtId="3" fontId="16" fillId="0" borderId="2" xfId="0" applyNumberFormat="1" applyFont="1" applyFill="1" applyBorder="1" applyAlignment="1">
      <alignment horizontal="center" vertical="center" wrapText="1"/>
    </xf>
    <xf numFmtId="3" fontId="16" fillId="0" borderId="20" xfId="0" applyNumberFormat="1" applyFont="1" applyFill="1" applyBorder="1" applyAlignment="1">
      <alignment horizontal="center" vertical="center" wrapText="1"/>
    </xf>
    <xf numFmtId="0" fontId="14" fillId="0" borderId="10" xfId="0" applyFont="1" applyFill="1" applyBorder="1" applyAlignment="1">
      <alignment wrapText="1"/>
    </xf>
    <xf numFmtId="3" fontId="14" fillId="0" borderId="0" xfId="0" applyNumberFormat="1" applyFont="1" applyFill="1" applyBorder="1"/>
    <xf numFmtId="3" fontId="14" fillId="0" borderId="11" xfId="0" applyNumberFormat="1" applyFont="1" applyFill="1" applyBorder="1"/>
    <xf numFmtId="165" fontId="14" fillId="4" borderId="0" xfId="15" applyNumberFormat="1" applyFont="1" applyFill="1" applyBorder="1"/>
    <xf numFmtId="165" fontId="14" fillId="0" borderId="0" xfId="15" applyNumberFormat="1" applyFont="1" applyFill="1" applyBorder="1"/>
    <xf numFmtId="165" fontId="14" fillId="0" borderId="11" xfId="15" applyNumberFormat="1" applyFont="1" applyFill="1" applyBorder="1"/>
    <xf numFmtId="165" fontId="14" fillId="4" borderId="11" xfId="15" applyNumberFormat="1" applyFont="1" applyFill="1" applyBorder="1"/>
    <xf numFmtId="0" fontId="15" fillId="0" borderId="10" xfId="0" applyFont="1" applyFill="1" applyBorder="1" applyAlignment="1">
      <alignment horizontal="left" wrapText="1"/>
    </xf>
    <xf numFmtId="165" fontId="15" fillId="4" borderId="0" xfId="15" applyNumberFormat="1" applyFont="1" applyFill="1" applyBorder="1"/>
    <xf numFmtId="165" fontId="15" fillId="4" borderId="11" xfId="15" applyNumberFormat="1" applyFont="1" applyFill="1" applyBorder="1"/>
    <xf numFmtId="0" fontId="33" fillId="0" borderId="10" xfId="0" applyFont="1" applyFill="1" applyBorder="1" applyAlignment="1">
      <alignment wrapText="1"/>
    </xf>
    <xf numFmtId="0" fontId="14" fillId="0" borderId="5" xfId="0" applyFont="1" applyFill="1" applyBorder="1" applyAlignment="1">
      <alignment wrapText="1"/>
    </xf>
    <xf numFmtId="165" fontId="15" fillId="4" borderId="1" xfId="15" applyNumberFormat="1" applyFont="1" applyFill="1" applyBorder="1"/>
    <xf numFmtId="165" fontId="15" fillId="4" borderId="6" xfId="15" applyNumberFormat="1" applyFont="1" applyFill="1" applyBorder="1"/>
    <xf numFmtId="0" fontId="15" fillId="0" borderId="10" xfId="0" applyFont="1" applyFill="1" applyBorder="1" applyAlignment="1">
      <alignment wrapText="1"/>
    </xf>
    <xf numFmtId="165" fontId="14" fillId="4" borderId="2" xfId="15" applyNumberFormat="1" applyFont="1" applyFill="1" applyBorder="1"/>
    <xf numFmtId="40" fontId="14" fillId="4" borderId="0" xfId="0" applyNumberFormat="1" applyFont="1" applyFill="1" applyBorder="1"/>
    <xf numFmtId="3" fontId="14" fillId="5" borderId="0" xfId="0" applyNumberFormat="1" applyFont="1" applyFill="1"/>
    <xf numFmtId="0" fontId="0" fillId="5" borderId="0" xfId="0" applyFill="1" applyAlignment="1"/>
    <xf numFmtId="0" fontId="18" fillId="0" borderId="10" xfId="15" applyNumberFormat="1" applyFont="1" applyBorder="1"/>
    <xf numFmtId="1" fontId="14" fillId="0" borderId="0" xfId="0" applyNumberFormat="1" applyFont="1" applyBorder="1"/>
    <xf numFmtId="44" fontId="14" fillId="4" borderId="0" xfId="15" applyFont="1" applyFill="1" applyBorder="1"/>
    <xf numFmtId="0" fontId="16" fillId="2" borderId="29" xfId="0" applyFont="1" applyFill="1" applyBorder="1" applyAlignment="1">
      <alignment horizontal="center" wrapText="1"/>
    </xf>
    <xf numFmtId="0" fontId="18" fillId="0" borderId="14" xfId="0" applyFont="1" applyBorder="1"/>
    <xf numFmtId="0" fontId="18" fillId="0" borderId="14" xfId="0" applyFont="1" applyFill="1" applyBorder="1"/>
    <xf numFmtId="0" fontId="17" fillId="0" borderId="14" xfId="0" applyFont="1" applyFill="1" applyBorder="1" applyAlignment="1">
      <alignment wrapText="1"/>
    </xf>
    <xf numFmtId="0" fontId="18" fillId="0" borderId="14" xfId="0" applyFont="1" applyFill="1" applyBorder="1" applyAlignment="1">
      <alignment wrapText="1"/>
    </xf>
    <xf numFmtId="0" fontId="18" fillId="0" borderId="14" xfId="15" applyNumberFormat="1" applyFont="1" applyBorder="1"/>
    <xf numFmtId="0" fontId="18" fillId="0" borderId="15" xfId="0" applyFont="1" applyFill="1" applyBorder="1" applyAlignment="1">
      <alignment wrapText="1"/>
    </xf>
    <xf numFmtId="1" fontId="14" fillId="0" borderId="10" xfId="0" applyNumberFormat="1" applyFont="1" applyBorder="1" applyProtection="1"/>
    <xf numFmtId="0" fontId="14" fillId="0" borderId="10" xfId="3" applyNumberFormat="1" applyFont="1" applyBorder="1"/>
    <xf numFmtId="44" fontId="0" fillId="0" borderId="10" xfId="3" applyFont="1" applyBorder="1"/>
    <xf numFmtId="168" fontId="0" fillId="5" borderId="0" xfId="10" applyNumberFormat="1" applyFont="1" applyFill="1"/>
    <xf numFmtId="168" fontId="14" fillId="5" borderId="0" xfId="10" applyNumberFormat="1" applyFont="1" applyFill="1" applyBorder="1" applyAlignment="1"/>
    <xf numFmtId="43" fontId="14" fillId="5" borderId="0" xfId="10" applyFont="1" applyFill="1" applyBorder="1" applyAlignment="1">
      <alignment horizontal="center"/>
    </xf>
    <xf numFmtId="168" fontId="14" fillId="5" borderId="0" xfId="0" applyNumberFormat="1" applyFont="1" applyFill="1" applyBorder="1" applyAlignment="1"/>
    <xf numFmtId="0" fontId="21" fillId="5" borderId="0" xfId="0" applyFont="1" applyFill="1" applyAlignment="1">
      <alignment horizontal="center"/>
    </xf>
    <xf numFmtId="0" fontId="15" fillId="0" borderId="0" xfId="0" applyFont="1" applyFill="1" applyBorder="1" applyAlignment="1">
      <alignment horizontal="left" vertical="center" wrapText="1"/>
    </xf>
    <xf numFmtId="0" fontId="0" fillId="0" borderId="0" xfId="0" applyAlignment="1">
      <alignment horizontal="center"/>
    </xf>
    <xf numFmtId="0" fontId="29" fillId="0" borderId="0" xfId="0" applyFont="1"/>
    <xf numFmtId="0" fontId="29" fillId="0" borderId="0" xfId="0" applyFont="1" applyAlignment="1">
      <alignment horizontal="center"/>
    </xf>
    <xf numFmtId="8" fontId="0" fillId="0" borderId="0" xfId="0" applyNumberFormat="1"/>
    <xf numFmtId="167" fontId="0" fillId="0" borderId="0" xfId="0" applyNumberFormat="1" applyAlignment="1">
      <alignment horizontal="center"/>
    </xf>
    <xf numFmtId="8" fontId="0" fillId="6" borderId="0" xfId="0" applyNumberFormat="1" applyFill="1"/>
    <xf numFmtId="167" fontId="0" fillId="6" borderId="0" xfId="0" applyNumberFormat="1" applyFill="1" applyAlignment="1">
      <alignment horizontal="center"/>
    </xf>
    <xf numFmtId="8" fontId="0" fillId="7" borderId="0" xfId="0" applyNumberFormat="1" applyFill="1"/>
    <xf numFmtId="0" fontId="0" fillId="9" borderId="0" xfId="0" applyFill="1"/>
    <xf numFmtId="8" fontId="0" fillId="9" borderId="0" xfId="0" applyNumberFormat="1" applyFill="1"/>
    <xf numFmtId="167" fontId="0" fillId="9" borderId="0" xfId="0" applyNumberFormat="1" applyFill="1" applyAlignment="1">
      <alignment horizontal="center"/>
    </xf>
    <xf numFmtId="0" fontId="9" fillId="7" borderId="0" xfId="0" applyFont="1" applyFill="1"/>
    <xf numFmtId="8" fontId="9" fillId="7" borderId="0" xfId="0" applyNumberFormat="1" applyFont="1" applyFill="1"/>
    <xf numFmtId="167" fontId="9" fillId="7" borderId="0" xfId="0" applyNumberFormat="1" applyFont="1" applyFill="1" applyAlignment="1">
      <alignment horizontal="center"/>
    </xf>
    <xf numFmtId="43" fontId="14" fillId="5" borderId="0" xfId="0" applyNumberFormat="1" applyFont="1" applyFill="1"/>
    <xf numFmtId="9" fontId="14" fillId="4" borderId="6" xfId="9" applyFont="1" applyFill="1" applyBorder="1"/>
    <xf numFmtId="0" fontId="14" fillId="0" borderId="14" xfId="3" applyNumberFormat="1" applyFont="1" applyBorder="1"/>
    <xf numFmtId="40" fontId="14" fillId="4" borderId="11" xfId="0" applyNumberFormat="1" applyFont="1" applyFill="1" applyBorder="1"/>
    <xf numFmtId="0" fontId="0" fillId="0" borderId="0" xfId="0" applyAlignment="1">
      <alignment wrapText="1"/>
    </xf>
    <xf numFmtId="0" fontId="0" fillId="0" borderId="23" xfId="0" applyBorder="1" applyAlignment="1">
      <alignment wrapText="1"/>
    </xf>
    <xf numFmtId="0" fontId="0" fillId="0" borderId="27" xfId="0" applyBorder="1"/>
    <xf numFmtId="0" fontId="0" fillId="0" borderId="28" xfId="0" applyBorder="1"/>
    <xf numFmtId="0" fontId="0" fillId="0" borderId="25" xfId="0" applyBorder="1" applyAlignment="1">
      <alignment wrapText="1"/>
    </xf>
    <xf numFmtId="3" fontId="14" fillId="0" borderId="0" xfId="0" applyNumberFormat="1" applyFont="1" applyBorder="1"/>
    <xf numFmtId="1" fontId="14" fillId="4" borderId="0" xfId="15" applyNumberFormat="1" applyFont="1" applyFill="1" applyBorder="1"/>
    <xf numFmtId="38" fontId="14" fillId="0" borderId="0" xfId="0" applyNumberFormat="1" applyFont="1" applyFill="1" applyBorder="1"/>
    <xf numFmtId="0" fontId="14" fillId="4" borderId="14" xfId="15" applyNumberFormat="1" applyFont="1" applyFill="1" applyBorder="1"/>
    <xf numFmtId="1" fontId="14" fillId="0" borderId="14" xfId="0" applyNumberFormat="1" applyFont="1" applyBorder="1"/>
    <xf numFmtId="0" fontId="14" fillId="4" borderId="0" xfId="15" applyNumberFormat="1" applyFont="1" applyFill="1" applyBorder="1"/>
    <xf numFmtId="1" fontId="14" fillId="4" borderId="14" xfId="15" applyNumberFormat="1" applyFont="1" applyFill="1" applyBorder="1"/>
    <xf numFmtId="38" fontId="14" fillId="0" borderId="0" xfId="0" applyNumberFormat="1" applyFont="1" applyBorder="1"/>
    <xf numFmtId="0" fontId="19" fillId="5" borderId="0" xfId="0" applyFont="1" applyFill="1" applyBorder="1"/>
    <xf numFmtId="9" fontId="14" fillId="4" borderId="0" xfId="9" applyFont="1" applyFill="1" applyBorder="1"/>
    <xf numFmtId="9" fontId="14" fillId="4" borderId="14" xfId="9" applyFont="1" applyFill="1" applyBorder="1"/>
    <xf numFmtId="44" fontId="14" fillId="0" borderId="0" xfId="15" applyFont="1" applyBorder="1"/>
    <xf numFmtId="44" fontId="14" fillId="0" borderId="14" xfId="15" applyFont="1" applyBorder="1"/>
    <xf numFmtId="49" fontId="14" fillId="0" borderId="0" xfId="0" applyNumberFormat="1" applyFont="1" applyBorder="1"/>
    <xf numFmtId="49" fontId="14" fillId="0" borderId="14" xfId="0" applyNumberFormat="1" applyFont="1" applyBorder="1"/>
    <xf numFmtId="0" fontId="29" fillId="0" borderId="10" xfId="0" applyFont="1" applyFill="1" applyBorder="1"/>
    <xf numFmtId="6" fontId="14" fillId="0" borderId="0" xfId="15" applyNumberFormat="1" applyFont="1" applyBorder="1"/>
    <xf numFmtId="0" fontId="3" fillId="0" borderId="10" xfId="0" applyFont="1" applyFill="1" applyBorder="1"/>
    <xf numFmtId="6" fontId="14" fillId="0" borderId="0" xfId="15" applyNumberFormat="1" applyFont="1" applyFill="1" applyBorder="1"/>
    <xf numFmtId="6" fontId="14" fillId="4" borderId="0" xfId="15" applyNumberFormat="1" applyFont="1" applyFill="1" applyBorder="1"/>
    <xf numFmtId="44" fontId="14" fillId="10" borderId="0" xfId="15" applyFont="1" applyFill="1" applyBorder="1"/>
    <xf numFmtId="165" fontId="14" fillId="4" borderId="14" xfId="15" applyNumberFormat="1" applyFont="1" applyFill="1" applyBorder="1"/>
    <xf numFmtId="165" fontId="14" fillId="0" borderId="14" xfId="15" applyNumberFormat="1" applyFont="1" applyFill="1" applyBorder="1"/>
    <xf numFmtId="165" fontId="14" fillId="0" borderId="14" xfId="15" applyNumberFormat="1" applyFont="1" applyBorder="1"/>
    <xf numFmtId="6" fontId="14" fillId="0" borderId="0" xfId="9" applyNumberFormat="1" applyFont="1" applyBorder="1"/>
    <xf numFmtId="44" fontId="14" fillId="10" borderId="0" xfId="9" applyNumberFormat="1" applyFont="1" applyFill="1" applyBorder="1"/>
    <xf numFmtId="165" fontId="14" fillId="0" borderId="14" xfId="9" applyNumberFormat="1" applyFont="1" applyBorder="1"/>
    <xf numFmtId="6" fontId="14" fillId="4" borderId="0" xfId="0" applyNumberFormat="1" applyFont="1" applyFill="1" applyBorder="1"/>
    <xf numFmtId="44" fontId="14" fillId="10" borderId="0" xfId="0" applyNumberFormat="1" applyFont="1" applyFill="1" applyBorder="1"/>
    <xf numFmtId="165" fontId="14" fillId="4" borderId="14" xfId="0" applyNumberFormat="1" applyFont="1" applyFill="1" applyBorder="1"/>
    <xf numFmtId="165" fontId="14" fillId="0" borderId="0" xfId="15" applyNumberFormat="1" applyFont="1" applyBorder="1"/>
    <xf numFmtId="0" fontId="14" fillId="0" borderId="14" xfId="15" applyNumberFormat="1" applyFont="1" applyBorder="1"/>
    <xf numFmtId="165" fontId="14" fillId="4" borderId="0" xfId="9" applyNumberFormat="1" applyFont="1" applyFill="1" applyBorder="1"/>
    <xf numFmtId="0" fontId="17" fillId="0" borderId="5" xfId="0" applyFont="1" applyFill="1" applyBorder="1" applyAlignment="1">
      <alignment wrapText="1"/>
    </xf>
    <xf numFmtId="9" fontId="14" fillId="4" borderId="1" xfId="0" applyNumberFormat="1" applyFont="1" applyFill="1" applyBorder="1"/>
    <xf numFmtId="9" fontId="14" fillId="4" borderId="15" xfId="0" applyNumberFormat="1" applyFont="1" applyFill="1" applyBorder="1"/>
    <xf numFmtId="0" fontId="7" fillId="5" borderId="0" xfId="1" applyFill="1"/>
    <xf numFmtId="0" fontId="36" fillId="5" borderId="0" xfId="0" applyFont="1" applyFill="1"/>
    <xf numFmtId="44" fontId="14" fillId="4" borderId="0" xfId="15" applyNumberFormat="1" applyFont="1" applyFill="1" applyBorder="1"/>
    <xf numFmtId="3" fontId="14" fillId="0" borderId="0" xfId="0" applyNumberFormat="1" applyFont="1" applyBorder="1" applyAlignment="1">
      <alignment horizontal="center"/>
    </xf>
    <xf numFmtId="0" fontId="41" fillId="0" borderId="10" xfId="0" applyFont="1" applyFill="1" applyBorder="1"/>
    <xf numFmtId="49" fontId="14" fillId="0" borderId="0" xfId="0" applyNumberFormat="1" applyFont="1" applyBorder="1" applyAlignment="1">
      <alignment horizontal="right"/>
    </xf>
    <xf numFmtId="165" fontId="14" fillId="0" borderId="0" xfId="9" applyNumberFormat="1" applyFont="1" applyBorder="1"/>
    <xf numFmtId="1" fontId="14" fillId="0" borderId="0" xfId="15" applyNumberFormat="1" applyFont="1" applyBorder="1"/>
    <xf numFmtId="168" fontId="14" fillId="0" borderId="0" xfId="10" applyNumberFormat="1" applyFont="1" applyBorder="1" applyProtection="1"/>
    <xf numFmtId="43" fontId="14" fillId="0" borderId="0" xfId="10" applyFont="1" applyBorder="1" applyProtection="1"/>
    <xf numFmtId="0" fontId="14" fillId="0" borderId="0" xfId="10" applyNumberFormat="1" applyFont="1" applyBorder="1" applyProtection="1"/>
    <xf numFmtId="0" fontId="14" fillId="0" borderId="11" xfId="3" applyNumberFormat="1" applyFont="1" applyBorder="1" applyProtection="1"/>
    <xf numFmtId="0" fontId="0" fillId="5" borderId="0" xfId="0" applyNumberFormat="1" applyFill="1"/>
    <xf numFmtId="0" fontId="14" fillId="5" borderId="0" xfId="0" applyNumberFormat="1" applyFont="1" applyFill="1"/>
    <xf numFmtId="9" fontId="17" fillId="0" borderId="14" xfId="2" applyFont="1" applyFill="1" applyBorder="1" applyAlignment="1">
      <alignment wrapText="1"/>
    </xf>
    <xf numFmtId="9" fontId="14" fillId="5" borderId="0" xfId="2" applyFont="1" applyFill="1"/>
    <xf numFmtId="6" fontId="18" fillId="0" borderId="14" xfId="3" applyNumberFormat="1" applyFont="1" applyFill="1" applyBorder="1"/>
    <xf numFmtId="6" fontId="14" fillId="0" borderId="0" xfId="3" applyNumberFormat="1" applyFont="1" applyBorder="1" applyProtection="1"/>
    <xf numFmtId="6" fontId="14" fillId="0" borderId="11" xfId="3" applyNumberFormat="1" applyFont="1" applyBorder="1" applyProtection="1"/>
    <xf numFmtId="6" fontId="0" fillId="5" borderId="0" xfId="3" applyNumberFormat="1" applyFont="1" applyFill="1"/>
    <xf numFmtId="6" fontId="14" fillId="5" borderId="0" xfId="3" applyNumberFormat="1" applyFont="1" applyFill="1"/>
    <xf numFmtId="6" fontId="17" fillId="0" borderId="14" xfId="3" applyNumberFormat="1" applyFont="1" applyFill="1" applyBorder="1" applyAlignment="1">
      <alignment wrapText="1"/>
    </xf>
    <xf numFmtId="6" fontId="14" fillId="4" borderId="0" xfId="3" applyNumberFormat="1" applyFont="1" applyFill="1" applyBorder="1"/>
    <xf numFmtId="6" fontId="14" fillId="4" borderId="11" xfId="3" applyNumberFormat="1" applyFont="1" applyFill="1" applyBorder="1"/>
    <xf numFmtId="6" fontId="18" fillId="0" borderId="14" xfId="3" applyNumberFormat="1" applyFont="1" applyFill="1" applyBorder="1" applyAlignment="1">
      <alignment wrapText="1"/>
    </xf>
    <xf numFmtId="6" fontId="18" fillId="0" borderId="14" xfId="0" applyNumberFormat="1" applyFont="1" applyFill="1" applyBorder="1"/>
    <xf numFmtId="6" fontId="14" fillId="0" borderId="0" xfId="10" applyNumberFormat="1" applyFont="1" applyBorder="1" applyProtection="1"/>
    <xf numFmtId="6" fontId="0" fillId="5" borderId="0" xfId="0" applyNumberFormat="1" applyFill="1"/>
    <xf numFmtId="6" fontId="14" fillId="5" borderId="0" xfId="0" applyNumberFormat="1" applyFont="1" applyFill="1"/>
    <xf numFmtId="6" fontId="17" fillId="0" borderId="15" xfId="0" applyNumberFormat="1" applyFont="1" applyFill="1" applyBorder="1" applyAlignment="1">
      <alignment wrapText="1"/>
    </xf>
    <xf numFmtId="6" fontId="14" fillId="0" borderId="1" xfId="3" applyNumberFormat="1" applyFont="1" applyBorder="1" applyProtection="1"/>
    <xf numFmtId="6" fontId="14" fillId="0" borderId="6" xfId="3" applyNumberFormat="1" applyFont="1" applyBorder="1" applyProtection="1"/>
    <xf numFmtId="6" fontId="14" fillId="4" borderId="11" xfId="15" applyNumberFormat="1" applyFont="1" applyFill="1" applyBorder="1"/>
    <xf numFmtId="6" fontId="14" fillId="4" borderId="11" xfId="0" applyNumberFormat="1" applyFont="1" applyFill="1" applyBorder="1"/>
    <xf numFmtId="6" fontId="14" fillId="0" borderId="11" xfId="3" applyNumberFormat="1" applyFont="1" applyBorder="1"/>
    <xf numFmtId="6" fontId="14" fillId="0" borderId="10" xfId="3" applyNumberFormat="1" applyFont="1" applyBorder="1" applyProtection="1"/>
    <xf numFmtId="6" fontId="14" fillId="0" borderId="14" xfId="3" applyNumberFormat="1" applyFont="1" applyBorder="1" applyProtection="1"/>
    <xf numFmtId="6" fontId="0" fillId="3" borderId="14" xfId="0" applyNumberFormat="1" applyFill="1" applyBorder="1"/>
    <xf numFmtId="6" fontId="14" fillId="4" borderId="14" xfId="3" applyNumberFormat="1" applyFont="1" applyFill="1" applyBorder="1"/>
    <xf numFmtId="6" fontId="14" fillId="3" borderId="14" xfId="3" applyNumberFormat="1" applyFont="1" applyFill="1" applyBorder="1"/>
    <xf numFmtId="6" fontId="14" fillId="4" borderId="10" xfId="15" applyNumberFormat="1" applyFont="1" applyFill="1" applyBorder="1"/>
    <xf numFmtId="6" fontId="14" fillId="4" borderId="14" xfId="15" applyNumberFormat="1" applyFont="1" applyFill="1" applyBorder="1"/>
    <xf numFmtId="6" fontId="14" fillId="4" borderId="10" xfId="3" applyNumberFormat="1" applyFont="1" applyFill="1" applyBorder="1"/>
    <xf numFmtId="6" fontId="14" fillId="4" borderId="10" xfId="0" applyNumberFormat="1" applyFont="1" applyFill="1" applyBorder="1"/>
    <xf numFmtId="6" fontId="14" fillId="0" borderId="10" xfId="3" applyNumberFormat="1" applyFont="1" applyBorder="1"/>
    <xf numFmtId="6" fontId="14" fillId="4" borderId="14" xfId="0" applyNumberFormat="1" applyFont="1" applyFill="1" applyBorder="1"/>
    <xf numFmtId="6" fontId="14" fillId="0" borderId="5" xfId="3" applyNumberFormat="1" applyFont="1" applyBorder="1" applyProtection="1"/>
    <xf numFmtId="6" fontId="14" fillId="0" borderId="15" xfId="3" applyNumberFormat="1" applyFont="1" applyBorder="1" applyProtection="1"/>
    <xf numFmtId="6" fontId="0" fillId="3" borderId="15" xfId="3" applyNumberFormat="1" applyFont="1" applyFill="1" applyBorder="1"/>
    <xf numFmtId="6" fontId="14" fillId="4" borderId="15" xfId="3" applyNumberFormat="1" applyFont="1" applyFill="1" applyBorder="1"/>
    <xf numFmtId="6" fontId="14" fillId="3" borderId="15" xfId="3" applyNumberFormat="1" applyFont="1" applyFill="1" applyBorder="1" applyAlignment="1"/>
    <xf numFmtId="0" fontId="14" fillId="0" borderId="14" xfId="3" applyNumberFormat="1" applyFont="1" applyBorder="1" applyProtection="1"/>
    <xf numFmtId="0" fontId="0" fillId="3" borderId="14" xfId="0" applyNumberFormat="1" applyFill="1" applyBorder="1"/>
    <xf numFmtId="0" fontId="14" fillId="3" borderId="14" xfId="3" applyNumberFormat="1" applyFont="1" applyFill="1" applyBorder="1"/>
    <xf numFmtId="0" fontId="14" fillId="5" borderId="0" xfId="0" applyNumberFormat="1" applyFont="1" applyFill="1" applyBorder="1" applyAlignment="1"/>
    <xf numFmtId="0" fontId="14" fillId="5" borderId="0" xfId="3" applyNumberFormat="1" applyFont="1" applyFill="1" applyBorder="1"/>
    <xf numFmtId="9" fontId="17" fillId="0" borderId="10" xfId="2" applyFont="1" applyFill="1" applyBorder="1" applyAlignment="1">
      <alignment wrapText="1"/>
    </xf>
    <xf numFmtId="9" fontId="0" fillId="3" borderId="14" xfId="2" applyFont="1" applyFill="1" applyBorder="1"/>
    <xf numFmtId="9" fontId="14" fillId="5" borderId="0" xfId="2" applyFont="1" applyFill="1" applyBorder="1" applyAlignment="1"/>
    <xf numFmtId="6" fontId="18" fillId="0" borderId="10" xfId="0" applyNumberFormat="1" applyFont="1" applyFill="1" applyBorder="1"/>
    <xf numFmtId="6" fontId="14" fillId="0" borderId="11" xfId="3" applyNumberFormat="1" applyFont="1" applyFill="1" applyBorder="1"/>
    <xf numFmtId="6" fontId="0" fillId="3" borderId="10" xfId="0" applyNumberFormat="1" applyFill="1" applyBorder="1"/>
    <xf numFmtId="6" fontId="0" fillId="3" borderId="11" xfId="0" applyNumberFormat="1" applyFill="1" applyBorder="1"/>
    <xf numFmtId="6" fontId="14" fillId="3" borderId="11" xfId="3" applyNumberFormat="1" applyFont="1" applyFill="1" applyBorder="1"/>
    <xf numFmtId="6" fontId="17" fillId="0" borderId="10" xfId="0" applyNumberFormat="1" applyFont="1" applyFill="1" applyBorder="1" applyAlignment="1">
      <alignment wrapText="1"/>
    </xf>
    <xf numFmtId="6" fontId="18" fillId="0" borderId="10" xfId="0" applyNumberFormat="1" applyFont="1" applyFill="1" applyBorder="1" applyAlignment="1">
      <alignment wrapText="1"/>
    </xf>
    <xf numFmtId="6" fontId="14" fillId="3" borderId="10" xfId="3" applyNumberFormat="1" applyFont="1" applyFill="1" applyBorder="1"/>
    <xf numFmtId="6" fontId="0" fillId="0" borderId="10" xfId="3" applyNumberFormat="1" applyFont="1" applyFill="1" applyBorder="1"/>
    <xf numFmtId="6" fontId="0" fillId="0" borderId="11" xfId="3" applyNumberFormat="1" applyFont="1" applyFill="1" applyBorder="1"/>
    <xf numFmtId="6" fontId="18" fillId="0" borderId="5" xfId="0" applyNumberFormat="1" applyFont="1" applyFill="1" applyBorder="1" applyAlignment="1">
      <alignment wrapText="1"/>
    </xf>
    <xf numFmtId="6" fontId="0" fillId="3" borderId="5" xfId="3" applyNumberFormat="1" applyFont="1" applyFill="1" applyBorder="1"/>
    <xf numFmtId="6" fontId="14" fillId="3" borderId="6" xfId="3" applyNumberFormat="1" applyFont="1" applyFill="1" applyBorder="1"/>
    <xf numFmtId="6" fontId="14" fillId="3" borderId="6" xfId="3" applyNumberFormat="1" applyFont="1" applyFill="1" applyBorder="1" applyAlignment="1"/>
    <xf numFmtId="0" fontId="14" fillId="4" borderId="14" xfId="0" applyNumberFormat="1" applyFont="1" applyFill="1" applyBorder="1"/>
    <xf numFmtId="0" fontId="14" fillId="0" borderId="11" xfId="3" applyNumberFormat="1" applyFont="1" applyFill="1" applyBorder="1"/>
    <xf numFmtId="0" fontId="0" fillId="3" borderId="10" xfId="0" applyNumberFormat="1" applyFill="1" applyBorder="1"/>
    <xf numFmtId="0" fontId="0" fillId="3" borderId="11" xfId="0" applyNumberFormat="1" applyFill="1" applyBorder="1"/>
    <xf numFmtId="0" fontId="14" fillId="3" borderId="11" xfId="3" applyNumberFormat="1" applyFont="1" applyFill="1" applyBorder="1"/>
    <xf numFmtId="0" fontId="19" fillId="5" borderId="0" xfId="0" applyNumberFormat="1" applyFont="1" applyFill="1"/>
    <xf numFmtId="9" fontId="0" fillId="3" borderId="10" xfId="2" applyFont="1" applyFill="1" applyBorder="1"/>
    <xf numFmtId="9" fontId="0" fillId="3" borderId="11" xfId="2" applyFont="1" applyFill="1" applyBorder="1"/>
    <xf numFmtId="9" fontId="19" fillId="5" borderId="0" xfId="2" applyFont="1" applyFill="1"/>
    <xf numFmtId="6" fontId="0" fillId="3" borderId="0" xfId="0" applyNumberFormat="1" applyFill="1" applyBorder="1"/>
    <xf numFmtId="6" fontId="14" fillId="5" borderId="0" xfId="3" applyNumberFormat="1" applyFont="1" applyFill="1" applyBorder="1"/>
    <xf numFmtId="6" fontId="14" fillId="0" borderId="10" xfId="3" applyNumberFormat="1" applyFont="1" applyFill="1" applyBorder="1"/>
    <xf numFmtId="6" fontId="14" fillId="0" borderId="10" xfId="2" applyNumberFormat="1" applyFont="1" applyBorder="1"/>
    <xf numFmtId="6" fontId="14" fillId="0" borderId="11" xfId="9" applyNumberFormat="1" applyFont="1" applyBorder="1"/>
    <xf numFmtId="6" fontId="14" fillId="5" borderId="0" xfId="0" applyNumberFormat="1" applyFont="1" applyFill="1" applyBorder="1"/>
    <xf numFmtId="6" fontId="14" fillId="0" borderId="0" xfId="3" applyNumberFormat="1" applyFont="1" applyFill="1" applyBorder="1"/>
    <xf numFmtId="6" fontId="0" fillId="3" borderId="1" xfId="3" applyNumberFormat="1" applyFont="1" applyFill="1" applyBorder="1"/>
    <xf numFmtId="6" fontId="14" fillId="5" borderId="0" xfId="0" applyNumberFormat="1" applyFont="1" applyFill="1" applyBorder="1" applyAlignment="1"/>
    <xf numFmtId="6" fontId="14" fillId="0" borderId="5" xfId="0" applyNumberFormat="1" applyFont="1" applyFill="1" applyBorder="1" applyAlignment="1"/>
    <xf numFmtId="6" fontId="14" fillId="0" borderId="6" xfId="0" applyNumberFormat="1" applyFont="1" applyFill="1" applyBorder="1" applyAlignment="1"/>
    <xf numFmtId="0" fontId="0" fillId="3" borderId="0" xfId="0" applyNumberFormat="1" applyFill="1" applyBorder="1"/>
    <xf numFmtId="0" fontId="14" fillId="5" borderId="0" xfId="10" applyNumberFormat="1" applyFont="1" applyFill="1" applyBorder="1" applyAlignment="1"/>
    <xf numFmtId="9" fontId="0" fillId="3" borderId="0" xfId="2" applyFont="1" applyFill="1" applyBorder="1"/>
    <xf numFmtId="1" fontId="14" fillId="0" borderId="30" xfId="0" applyNumberFormat="1" applyFont="1" applyFill="1" applyBorder="1"/>
    <xf numFmtId="1" fontId="14" fillId="0" borderId="31" xfId="0" applyNumberFormat="1" applyFont="1" applyBorder="1" applyProtection="1"/>
    <xf numFmtId="1" fontId="14" fillId="0" borderId="32" xfId="0" applyNumberFormat="1" applyFont="1" applyBorder="1" applyProtection="1"/>
    <xf numFmtId="165" fontId="14" fillId="0" borderId="0" xfId="0" applyNumberFormat="1" applyFont="1" applyFill="1" applyBorder="1" applyAlignment="1"/>
    <xf numFmtId="0" fontId="7" fillId="0" borderId="0" xfId="0" applyFont="1"/>
    <xf numFmtId="0" fontId="7" fillId="0" borderId="0" xfId="0" applyFont="1" applyAlignment="1">
      <alignment wrapText="1"/>
    </xf>
    <xf numFmtId="0" fontId="9" fillId="12" borderId="21" xfId="0" applyFont="1" applyFill="1" applyBorder="1" applyAlignment="1">
      <alignment horizontal="center"/>
    </xf>
    <xf numFmtId="0" fontId="0" fillId="5" borderId="0" xfId="0" applyFill="1" applyBorder="1"/>
    <xf numFmtId="0" fontId="0" fillId="5" borderId="0" xfId="0" applyFill="1" applyBorder="1" applyAlignment="1">
      <alignment vertical="top"/>
    </xf>
    <xf numFmtId="0" fontId="7" fillId="12" borderId="21" xfId="0" applyFont="1" applyFill="1" applyBorder="1" applyAlignment="1">
      <alignment horizontal="center"/>
    </xf>
    <xf numFmtId="0" fontId="9" fillId="11" borderId="21" xfId="0" applyFont="1" applyFill="1" applyBorder="1" applyAlignment="1">
      <alignment horizontal="center"/>
    </xf>
    <xf numFmtId="0" fontId="43" fillId="5" borderId="0" xfId="0" applyFont="1" applyFill="1" applyBorder="1"/>
    <xf numFmtId="0" fontId="9" fillId="0" borderId="0" xfId="0" applyFont="1" applyFill="1" applyBorder="1"/>
    <xf numFmtId="6" fontId="2" fillId="0" borderId="14" xfId="3" applyNumberFormat="1" applyFont="1" applyFill="1" applyBorder="1"/>
    <xf numFmtId="6" fontId="2" fillId="0" borderId="14" xfId="3" applyNumberFormat="1" applyFont="1" applyFill="1" applyBorder="1" applyAlignment="1">
      <alignment wrapText="1"/>
    </xf>
    <xf numFmtId="0" fontId="19" fillId="0" borderId="10" xfId="0" applyFont="1" applyFill="1" applyBorder="1" applyAlignment="1">
      <alignment wrapText="1"/>
    </xf>
    <xf numFmtId="0" fontId="29" fillId="5" borderId="3" xfId="0" quotePrefix="1" applyFont="1" applyFill="1" applyBorder="1" applyAlignment="1">
      <alignment horizontal="left" wrapText="1"/>
    </xf>
    <xf numFmtId="0" fontId="29" fillId="5" borderId="4" xfId="0" quotePrefix="1" applyFont="1" applyFill="1" applyBorder="1" applyAlignment="1">
      <alignment horizontal="left" wrapText="1"/>
    </xf>
    <xf numFmtId="0" fontId="29" fillId="5" borderId="30" xfId="0" quotePrefix="1" applyFont="1" applyFill="1" applyBorder="1" applyAlignment="1">
      <alignment horizontal="left" wrapText="1"/>
    </xf>
    <xf numFmtId="0" fontId="2" fillId="5" borderId="5"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5" borderId="6" xfId="0" applyFont="1" applyFill="1" applyBorder="1" applyAlignment="1">
      <alignment horizontal="left" vertical="top" wrapText="1"/>
    </xf>
    <xf numFmtId="0" fontId="21" fillId="5" borderId="0" xfId="0" applyFont="1" applyFill="1" applyAlignment="1">
      <alignment horizontal="center" vertical="center"/>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21" fillId="5" borderId="0" xfId="0" applyFont="1" applyFill="1" applyAlignment="1">
      <alignment horizontal="center"/>
    </xf>
    <xf numFmtId="0" fontId="13" fillId="5" borderId="0" xfId="0" applyFont="1" applyFill="1" applyAlignment="1">
      <alignment horizontal="center"/>
    </xf>
    <xf numFmtId="0" fontId="13" fillId="5" borderId="17" xfId="0" applyFont="1" applyFill="1" applyBorder="1" applyAlignment="1">
      <alignment horizontal="left" wrapText="1"/>
    </xf>
    <xf numFmtId="0" fontId="13" fillId="5" borderId="18" xfId="0" applyFont="1" applyFill="1" applyBorder="1" applyAlignment="1">
      <alignment horizontal="left" wrapText="1"/>
    </xf>
    <xf numFmtId="0" fontId="13" fillId="5" borderId="19" xfId="0" applyFont="1" applyFill="1" applyBorder="1" applyAlignment="1">
      <alignment horizontal="left"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34" fillId="5" borderId="0" xfId="0" applyFont="1" applyFill="1" applyAlignment="1">
      <alignment horizontal="left" wrapText="1"/>
    </xf>
    <xf numFmtId="0" fontId="31" fillId="5" borderId="0" xfId="0" applyFont="1" applyFill="1" applyAlignment="1">
      <alignment horizontal="center"/>
    </xf>
    <xf numFmtId="0" fontId="32" fillId="8" borderId="10" xfId="0" applyFont="1" applyFill="1" applyBorder="1" applyAlignment="1">
      <alignment horizontal="center" wrapText="1"/>
    </xf>
    <xf numFmtId="0" fontId="32" fillId="8" borderId="0" xfId="0" applyFont="1" applyFill="1" applyBorder="1" applyAlignment="1">
      <alignment horizontal="center" wrapText="1"/>
    </xf>
    <xf numFmtId="0" fontId="32" fillId="8" borderId="11" xfId="0" applyFont="1" applyFill="1" applyBorder="1" applyAlignment="1">
      <alignment horizontal="center" wrapText="1"/>
    </xf>
    <xf numFmtId="0" fontId="14" fillId="8" borderId="5" xfId="0" applyFont="1" applyFill="1" applyBorder="1" applyAlignment="1">
      <alignment horizontal="center" wrapText="1"/>
    </xf>
    <xf numFmtId="0" fontId="14" fillId="8" borderId="1" xfId="0" applyFont="1" applyFill="1" applyBorder="1" applyAlignment="1">
      <alignment horizontal="center" wrapText="1"/>
    </xf>
    <xf numFmtId="0" fontId="14" fillId="8" borderId="6" xfId="0" applyFont="1" applyFill="1" applyBorder="1" applyAlignment="1">
      <alignment horizontal="center" wrapText="1"/>
    </xf>
    <xf numFmtId="0" fontId="15" fillId="5" borderId="0" xfId="0" quotePrefix="1" applyFont="1" applyFill="1" applyAlignment="1">
      <alignment vertical="top" wrapText="1"/>
    </xf>
    <xf numFmtId="0" fontId="14" fillId="5" borderId="0" xfId="0" applyFont="1" applyFill="1" applyAlignment="1">
      <alignment horizontal="left" wrapText="1"/>
    </xf>
    <xf numFmtId="49" fontId="14" fillId="5" borderId="0" xfId="0" applyNumberFormat="1" applyFont="1" applyFill="1" applyAlignment="1">
      <alignment horizontal="left" wrapText="1"/>
    </xf>
    <xf numFmtId="0" fontId="0" fillId="0" borderId="12" xfId="0" applyBorder="1" applyAlignment="1">
      <alignment horizontal="center"/>
    </xf>
    <xf numFmtId="0" fontId="0" fillId="0" borderId="2" xfId="0" applyBorder="1" applyAlignment="1">
      <alignment horizontal="center"/>
    </xf>
    <xf numFmtId="0" fontId="0" fillId="0" borderId="20" xfId="0" applyBorder="1" applyAlignment="1">
      <alignment horizontal="center"/>
    </xf>
  </cellXfs>
  <cellStyles count="16">
    <cellStyle name="Comma" xfId="10" builtinId="3"/>
    <cellStyle name="Comma 2" xfId="6" xr:uid="{00000000-0005-0000-0000-000001000000}"/>
    <cellStyle name="Comma 3" xfId="7" xr:uid="{00000000-0005-0000-0000-000002000000}"/>
    <cellStyle name="Comma 4" xfId="13" xr:uid="{00000000-0005-0000-0000-000003000000}"/>
    <cellStyle name="Currency" xfId="3" builtinId="4"/>
    <cellStyle name="Currency 2" xfId="15" xr:uid="{00000000-0005-0000-0000-000005000000}"/>
    <cellStyle name="FRxAmtStyle" xfId="8" xr:uid="{00000000-0005-0000-0000-000006000000}"/>
    <cellStyle name="Normal" xfId="0" builtinId="0"/>
    <cellStyle name="Normal 2" xfId="1" xr:uid="{00000000-0005-0000-0000-000008000000}"/>
    <cellStyle name="Normal 3" xfId="4" xr:uid="{00000000-0005-0000-0000-000009000000}"/>
    <cellStyle name="Normal 4" xfId="5" xr:uid="{00000000-0005-0000-0000-00000A000000}"/>
    <cellStyle name="Normal 4 2" xfId="11" xr:uid="{00000000-0005-0000-0000-00000B000000}"/>
    <cellStyle name="Normal 5" xfId="12" xr:uid="{00000000-0005-0000-0000-00000C000000}"/>
    <cellStyle name="Percent" xfId="2" builtinId="5"/>
    <cellStyle name="Percent 2" xfId="9" xr:uid="{00000000-0005-0000-0000-00000E000000}"/>
    <cellStyle name="Percent 3" xfId="14" xr:uid="{00000000-0005-0000-0000-00000F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imcom_hq\G9_Financial_Management\FMC\Working%20Folders\Reports\DoDReports\1015-15%20FY17\NAF%20Program%20Metric%20Report-%20FY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F Program-Metric Data"/>
      <sheetName val="NAFI Data"/>
      <sheetName val="Feedback-Comments"/>
      <sheetName val="Updates"/>
      <sheetName val="Validation"/>
      <sheetName val="GT_Custom"/>
    </sheetNames>
    <sheetDataSet>
      <sheetData sheetId="0"/>
      <sheetData sheetId="1"/>
      <sheetData sheetId="2"/>
      <sheetData sheetId="3"/>
      <sheetData sheetId="4">
        <row r="2">
          <cell r="A2" t="str">
            <v>Army</v>
          </cell>
        </row>
        <row r="3">
          <cell r="A3" t="str">
            <v>Air Force</v>
          </cell>
        </row>
        <row r="4">
          <cell r="A4" t="str">
            <v>Navy</v>
          </cell>
        </row>
        <row r="5">
          <cell r="A5" t="str">
            <v>USMC</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AD339"/>
  <sheetViews>
    <sheetView topLeftCell="A7" zoomScale="80" zoomScaleNormal="80" zoomScaleSheetLayoutView="80" workbookViewId="0">
      <selection activeCell="A293" sqref="A293:L293"/>
    </sheetView>
  </sheetViews>
  <sheetFormatPr defaultColWidth="9.1796875" defaultRowHeight="12.5" x14ac:dyDescent="0.25"/>
  <cols>
    <col min="1" max="1" width="74" style="26" customWidth="1"/>
    <col min="2" max="2" width="18.54296875" style="26" customWidth="1"/>
    <col min="3" max="3" width="16.54296875" style="26" customWidth="1"/>
    <col min="4" max="4" width="17.7265625" style="26" customWidth="1"/>
    <col min="5" max="5" width="17.1796875" style="26" customWidth="1"/>
    <col min="6" max="6" width="19.26953125" style="26" customWidth="1"/>
    <col min="7" max="7" width="16.1796875" style="26" customWidth="1"/>
    <col min="8" max="8" width="17.453125" style="26" customWidth="1"/>
    <col min="9" max="9" width="20.26953125" style="26" customWidth="1"/>
    <col min="10" max="10" width="18" style="26" customWidth="1"/>
    <col min="11" max="12" width="18.81640625" style="26" customWidth="1"/>
    <col min="13" max="13" width="22.453125" style="26" customWidth="1"/>
    <col min="14" max="14" width="19.1796875" style="26" customWidth="1"/>
    <col min="15" max="15" width="20.453125" style="26" customWidth="1"/>
    <col min="16" max="16" width="17.54296875" style="26" customWidth="1"/>
    <col min="17" max="17" width="20.453125" style="26" customWidth="1"/>
    <col min="18" max="18" width="22" style="26" customWidth="1"/>
    <col min="19" max="19" width="22.81640625" style="26" customWidth="1"/>
    <col min="20" max="20" width="16.81640625" style="26" customWidth="1"/>
    <col min="21" max="21" width="16.54296875" style="26" customWidth="1"/>
    <col min="22" max="22" width="21" style="26" customWidth="1"/>
    <col min="23" max="23" width="21.26953125" style="26" customWidth="1"/>
    <col min="24" max="24" width="20.453125" style="26" customWidth="1"/>
    <col min="25" max="25" width="17.1796875" style="26" customWidth="1"/>
    <col min="26" max="26" width="13.54296875" style="26" customWidth="1"/>
    <col min="27" max="27" width="12" style="26" customWidth="1"/>
    <col min="28" max="16384" width="9.1796875" style="26"/>
  </cols>
  <sheetData>
    <row r="1" spans="1:26" ht="32.25" customHeight="1" thickBot="1" x14ac:dyDescent="0.65">
      <c r="A1" s="83" t="s">
        <v>105</v>
      </c>
      <c r="B1" s="84"/>
      <c r="C1" s="159"/>
      <c r="D1" s="159"/>
      <c r="E1" s="159"/>
      <c r="F1" s="159"/>
      <c r="G1" s="159"/>
      <c r="H1" s="159"/>
      <c r="I1" s="159"/>
      <c r="J1" s="159"/>
      <c r="K1" s="159"/>
      <c r="L1" s="159"/>
    </row>
    <row r="2" spans="1:26" s="30" customFormat="1" ht="23.25" customHeight="1" x14ac:dyDescent="0.6">
      <c r="A2" s="343" t="s">
        <v>245</v>
      </c>
      <c r="B2" s="343"/>
      <c r="C2" s="343"/>
      <c r="D2" s="343"/>
      <c r="E2" s="343"/>
      <c r="F2" s="343"/>
      <c r="G2" s="343"/>
      <c r="H2" s="343"/>
      <c r="I2" s="343"/>
      <c r="J2" s="343"/>
      <c r="K2" s="343"/>
      <c r="L2" s="343"/>
      <c r="M2" s="29"/>
    </row>
    <row r="3" spans="1:26" s="32" customFormat="1" ht="18.5" thickBot="1" x14ac:dyDescent="0.45">
      <c r="A3" s="344" t="s">
        <v>7</v>
      </c>
      <c r="B3" s="344"/>
      <c r="C3" s="344"/>
      <c r="D3" s="344"/>
      <c r="E3" s="344"/>
      <c r="F3" s="344"/>
      <c r="G3" s="344"/>
      <c r="H3" s="344"/>
      <c r="I3" s="344"/>
      <c r="J3" s="344"/>
      <c r="K3" s="344"/>
      <c r="L3" s="344"/>
      <c r="M3" s="31"/>
    </row>
    <row r="4" spans="1:26" s="34" customFormat="1" ht="147" customHeight="1" thickBot="1" x14ac:dyDescent="0.4">
      <c r="A4" s="345" t="s">
        <v>145</v>
      </c>
      <c r="B4" s="346"/>
      <c r="C4" s="347"/>
      <c r="D4" s="48"/>
      <c r="E4" s="46"/>
      <c r="F4" s="46"/>
      <c r="G4" s="46"/>
      <c r="H4" s="46"/>
      <c r="I4" s="46"/>
      <c r="J4" s="46"/>
      <c r="K4" s="46"/>
      <c r="L4" s="46"/>
      <c r="M4" s="33"/>
    </row>
    <row r="5" spans="1:26" s="34" customFormat="1" ht="12" customHeight="1" thickBot="1" x14ac:dyDescent="0.4">
      <c r="A5" s="47"/>
      <c r="B5" s="46"/>
      <c r="C5" s="46"/>
      <c r="D5" s="46"/>
      <c r="E5" s="46"/>
      <c r="F5" s="46"/>
      <c r="G5" s="46"/>
      <c r="H5" s="46"/>
      <c r="I5" s="46"/>
      <c r="J5" s="46"/>
      <c r="K5" s="46"/>
      <c r="L5" s="46"/>
      <c r="M5" s="33"/>
    </row>
    <row r="6" spans="1:26" ht="13" x14ac:dyDescent="0.3">
      <c r="A6" s="348" t="s">
        <v>5</v>
      </c>
      <c r="B6" s="349"/>
      <c r="C6" s="316"/>
      <c r="E6" s="327"/>
      <c r="F6" s="327"/>
      <c r="G6" s="328"/>
    </row>
    <row r="7" spans="1:26" ht="13" x14ac:dyDescent="0.3">
      <c r="A7" s="339" t="s">
        <v>146</v>
      </c>
      <c r="B7" s="340"/>
      <c r="C7" s="14"/>
      <c r="E7" s="327"/>
      <c r="F7" s="323"/>
      <c r="G7" s="327"/>
    </row>
    <row r="8" spans="1:26" ht="12.75" customHeight="1" x14ac:dyDescent="0.3">
      <c r="A8" s="339" t="s">
        <v>227</v>
      </c>
      <c r="B8" s="340"/>
      <c r="C8" s="14"/>
      <c r="E8" s="327"/>
      <c r="F8" s="323"/>
      <c r="G8" s="323"/>
    </row>
    <row r="9" spans="1:26" ht="15" customHeight="1" x14ac:dyDescent="0.3">
      <c r="A9" s="339" t="s">
        <v>228</v>
      </c>
      <c r="B9" s="340"/>
      <c r="C9" s="108">
        <f>IF(C7=0,0,C8/C7)</f>
        <v>0</v>
      </c>
      <c r="E9" s="327"/>
      <c r="F9" s="323"/>
      <c r="G9" s="323"/>
    </row>
    <row r="10" spans="1:26" ht="15" customHeight="1" x14ac:dyDescent="0.3">
      <c r="A10" s="339" t="s">
        <v>229</v>
      </c>
      <c r="B10" s="340"/>
      <c r="C10" s="14"/>
      <c r="E10" s="327"/>
      <c r="F10" s="323"/>
      <c r="G10" s="323"/>
    </row>
    <row r="11" spans="1:26" ht="15.75" customHeight="1" thickBot="1" x14ac:dyDescent="0.35">
      <c r="A11" s="341" t="s">
        <v>230</v>
      </c>
      <c r="B11" s="342"/>
      <c r="C11" s="176">
        <f>IF(C7=0,0,(C10/C7))</f>
        <v>0</v>
      </c>
    </row>
    <row r="12" spans="1:26" ht="15" thickBot="1" x14ac:dyDescent="0.4">
      <c r="A12" s="93"/>
      <c r="B12" s="160"/>
      <c r="C12" s="160"/>
      <c r="D12" s="160"/>
      <c r="E12" s="160"/>
      <c r="F12" s="160"/>
      <c r="G12" s="160"/>
      <c r="H12" s="160"/>
      <c r="I12" s="160"/>
      <c r="J12" s="160"/>
      <c r="K12" s="160"/>
      <c r="L12" s="160"/>
      <c r="M12" s="34"/>
    </row>
    <row r="13" spans="1:26" ht="50.25" customHeight="1" x14ac:dyDescent="0.35">
      <c r="A13" s="16" t="s">
        <v>31</v>
      </c>
      <c r="B13" s="74" t="s">
        <v>50</v>
      </c>
      <c r="C13" s="74" t="s">
        <v>51</v>
      </c>
      <c r="D13" s="74" t="s">
        <v>52</v>
      </c>
      <c r="E13" s="74" t="s">
        <v>53</v>
      </c>
      <c r="F13" s="74" t="s">
        <v>54</v>
      </c>
      <c r="G13" s="74" t="s">
        <v>55</v>
      </c>
      <c r="H13" s="74" t="s">
        <v>56</v>
      </c>
      <c r="I13" s="74" t="s">
        <v>57</v>
      </c>
      <c r="J13" s="74" t="s">
        <v>58</v>
      </c>
      <c r="K13" s="74" t="s">
        <v>59</v>
      </c>
      <c r="L13" s="90" t="s">
        <v>16</v>
      </c>
      <c r="N13" s="35"/>
      <c r="O13" s="35"/>
      <c r="P13" s="35"/>
      <c r="Q13" s="35"/>
      <c r="R13" s="35"/>
      <c r="S13" s="35"/>
      <c r="T13" s="35"/>
      <c r="U13" s="35"/>
      <c r="V13" s="35"/>
      <c r="W13" s="35"/>
      <c r="X13" s="35"/>
      <c r="Y13" s="35"/>
      <c r="Z13" s="35"/>
    </row>
    <row r="14" spans="1:26" ht="13.5" customHeight="1" x14ac:dyDescent="0.35">
      <c r="A14" s="146" t="s">
        <v>41</v>
      </c>
      <c r="B14" s="228">
        <v>0</v>
      </c>
      <c r="C14" s="60">
        <v>0</v>
      </c>
      <c r="D14" s="60">
        <v>0</v>
      </c>
      <c r="E14" s="60">
        <v>0</v>
      </c>
      <c r="F14" s="60">
        <v>0</v>
      </c>
      <c r="G14" s="60">
        <v>0</v>
      </c>
      <c r="H14" s="60">
        <v>0</v>
      </c>
      <c r="I14" s="60">
        <v>0</v>
      </c>
      <c r="J14" s="60">
        <v>0</v>
      </c>
      <c r="K14" s="60">
        <v>0</v>
      </c>
      <c r="L14" s="91">
        <v>0</v>
      </c>
      <c r="N14" s="36"/>
      <c r="O14" s="36"/>
      <c r="P14" s="36"/>
      <c r="Q14" s="36"/>
      <c r="R14" s="36"/>
      <c r="S14" s="36"/>
      <c r="T14" s="36"/>
      <c r="U14" s="36"/>
      <c r="V14" s="36"/>
      <c r="W14" s="36"/>
      <c r="X14" s="36"/>
      <c r="Y14" s="36"/>
      <c r="Z14" s="36"/>
    </row>
    <row r="15" spans="1:26" ht="13.5" customHeight="1" x14ac:dyDescent="0.35">
      <c r="A15" s="146" t="s">
        <v>42</v>
      </c>
      <c r="B15" s="228">
        <v>0</v>
      </c>
      <c r="C15" s="60">
        <v>0</v>
      </c>
      <c r="D15" s="60">
        <v>0</v>
      </c>
      <c r="E15" s="60">
        <v>0</v>
      </c>
      <c r="F15" s="60">
        <v>0</v>
      </c>
      <c r="G15" s="60">
        <v>0</v>
      </c>
      <c r="H15" s="60">
        <v>0</v>
      </c>
      <c r="I15" s="60">
        <v>0</v>
      </c>
      <c r="J15" s="60">
        <v>0</v>
      </c>
      <c r="K15" s="60">
        <v>0</v>
      </c>
      <c r="L15" s="91">
        <v>0</v>
      </c>
      <c r="N15" s="36"/>
      <c r="O15" s="36"/>
      <c r="P15" s="36"/>
      <c r="Q15" s="36"/>
      <c r="R15" s="36"/>
      <c r="S15" s="36"/>
      <c r="T15" s="36"/>
      <c r="U15" s="36"/>
      <c r="V15" s="36"/>
      <c r="W15" s="36"/>
      <c r="X15" s="36"/>
      <c r="Y15" s="36"/>
      <c r="Z15" s="36"/>
    </row>
    <row r="16" spans="1:26" ht="13.5" customHeight="1" x14ac:dyDescent="0.35">
      <c r="A16" s="146" t="s">
        <v>226</v>
      </c>
      <c r="B16" s="228">
        <v>0</v>
      </c>
      <c r="C16" s="60">
        <v>0</v>
      </c>
      <c r="D16" s="60">
        <v>0</v>
      </c>
      <c r="E16" s="60">
        <v>0</v>
      </c>
      <c r="F16" s="60">
        <v>0</v>
      </c>
      <c r="G16" s="60">
        <v>0</v>
      </c>
      <c r="H16" s="60">
        <v>0</v>
      </c>
      <c r="I16" s="60">
        <v>0</v>
      </c>
      <c r="J16" s="60">
        <v>0</v>
      </c>
      <c r="K16" s="60">
        <v>0</v>
      </c>
      <c r="L16" s="91">
        <v>0</v>
      </c>
      <c r="N16" s="36"/>
      <c r="O16" s="36"/>
      <c r="P16" s="36"/>
      <c r="Q16" s="36"/>
      <c r="R16" s="36"/>
      <c r="S16" s="36"/>
      <c r="T16" s="36"/>
      <c r="U16" s="36"/>
      <c r="V16" s="36"/>
      <c r="W16" s="36"/>
      <c r="X16" s="36"/>
      <c r="Y16" s="36"/>
      <c r="Z16" s="36"/>
    </row>
    <row r="17" spans="1:26" ht="14.5" x14ac:dyDescent="0.35">
      <c r="A17" s="146" t="s">
        <v>147</v>
      </c>
      <c r="B17" s="229">
        <v>0</v>
      </c>
      <c r="C17" s="60">
        <v>0</v>
      </c>
      <c r="D17" s="60">
        <v>0</v>
      </c>
      <c r="E17" s="60">
        <v>0</v>
      </c>
      <c r="F17" s="60">
        <v>0</v>
      </c>
      <c r="G17" s="60">
        <v>0</v>
      </c>
      <c r="H17" s="60">
        <v>0</v>
      </c>
      <c r="I17" s="60">
        <v>0</v>
      </c>
      <c r="J17" s="60">
        <v>0</v>
      </c>
      <c r="K17" s="60">
        <v>0</v>
      </c>
      <c r="L17" s="91">
        <v>0</v>
      </c>
      <c r="N17" s="36"/>
      <c r="O17" s="36"/>
      <c r="P17" s="36"/>
      <c r="Q17" s="36"/>
      <c r="R17" s="36"/>
      <c r="S17" s="36"/>
      <c r="T17" s="36"/>
      <c r="U17" s="36"/>
      <c r="V17" s="36"/>
      <c r="W17" s="36"/>
      <c r="X17" s="36"/>
      <c r="Y17" s="36"/>
      <c r="Z17" s="36"/>
    </row>
    <row r="18" spans="1:26" s="239" customFormat="1" ht="14.5" x14ac:dyDescent="0.35">
      <c r="A18" s="236" t="s">
        <v>1</v>
      </c>
      <c r="B18" s="237">
        <v>0</v>
      </c>
      <c r="C18" s="237">
        <v>0</v>
      </c>
      <c r="D18" s="237">
        <v>0</v>
      </c>
      <c r="E18" s="237">
        <v>0</v>
      </c>
      <c r="F18" s="237">
        <v>0</v>
      </c>
      <c r="G18" s="237">
        <v>0</v>
      </c>
      <c r="H18" s="237">
        <v>0</v>
      </c>
      <c r="I18" s="237">
        <v>0</v>
      </c>
      <c r="J18" s="237">
        <v>0</v>
      </c>
      <c r="K18" s="237">
        <v>0</v>
      </c>
      <c r="L18" s="238">
        <v>0</v>
      </c>
      <c r="N18" s="240"/>
      <c r="O18" s="240"/>
      <c r="P18" s="240"/>
      <c r="Q18" s="240"/>
      <c r="R18" s="240"/>
      <c r="S18" s="240"/>
      <c r="T18" s="240"/>
      <c r="U18" s="240"/>
      <c r="V18" s="240"/>
      <c r="W18" s="240"/>
      <c r="X18" s="240"/>
      <c r="Y18" s="240"/>
      <c r="Z18" s="240"/>
    </row>
    <row r="19" spans="1:26" s="239" customFormat="1" ht="14.5" x14ac:dyDescent="0.35">
      <c r="A19" s="236" t="s">
        <v>149</v>
      </c>
      <c r="B19" s="237">
        <v>0</v>
      </c>
      <c r="C19" s="237">
        <v>0</v>
      </c>
      <c r="D19" s="237">
        <v>0</v>
      </c>
      <c r="E19" s="237">
        <v>0</v>
      </c>
      <c r="F19" s="237">
        <v>0</v>
      </c>
      <c r="G19" s="237">
        <v>0</v>
      </c>
      <c r="H19" s="237">
        <v>0</v>
      </c>
      <c r="I19" s="237">
        <v>0</v>
      </c>
      <c r="J19" s="237">
        <v>0</v>
      </c>
      <c r="K19" s="237">
        <v>0</v>
      </c>
      <c r="L19" s="238">
        <v>0</v>
      </c>
      <c r="N19" s="240"/>
      <c r="O19" s="240"/>
      <c r="P19" s="240"/>
      <c r="Q19" s="240"/>
      <c r="R19" s="240"/>
      <c r="S19" s="240"/>
      <c r="T19" s="240"/>
      <c r="U19" s="240"/>
      <c r="V19" s="240"/>
      <c r="W19" s="240"/>
      <c r="X19" s="240"/>
      <c r="Y19" s="240"/>
      <c r="Z19" s="240"/>
    </row>
    <row r="20" spans="1:26" s="239" customFormat="1" ht="14.5" x14ac:dyDescent="0.35">
      <c r="A20" s="236" t="s">
        <v>2</v>
      </c>
      <c r="B20" s="237">
        <v>0</v>
      </c>
      <c r="C20" s="237">
        <v>0</v>
      </c>
      <c r="D20" s="237">
        <v>0</v>
      </c>
      <c r="E20" s="237">
        <v>0</v>
      </c>
      <c r="F20" s="237">
        <v>0</v>
      </c>
      <c r="G20" s="237">
        <v>0</v>
      </c>
      <c r="H20" s="237">
        <v>0</v>
      </c>
      <c r="I20" s="237">
        <v>0</v>
      </c>
      <c r="J20" s="237">
        <v>0</v>
      </c>
      <c r="K20" s="237">
        <v>0</v>
      </c>
      <c r="L20" s="238">
        <v>0</v>
      </c>
      <c r="N20" s="240"/>
      <c r="O20" s="240"/>
      <c r="P20" s="240"/>
      <c r="Q20" s="240"/>
      <c r="R20" s="240"/>
      <c r="S20" s="240"/>
      <c r="T20" s="240"/>
      <c r="U20" s="240"/>
      <c r="V20" s="240"/>
      <c r="W20" s="240"/>
      <c r="X20" s="240"/>
      <c r="Y20" s="240"/>
      <c r="Z20" s="240"/>
    </row>
    <row r="21" spans="1:26" s="239" customFormat="1" ht="14.5" x14ac:dyDescent="0.35">
      <c r="A21" s="236" t="s">
        <v>150</v>
      </c>
      <c r="B21" s="237">
        <v>0</v>
      </c>
      <c r="C21" s="237">
        <v>0</v>
      </c>
      <c r="D21" s="237">
        <v>0</v>
      </c>
      <c r="E21" s="237">
        <v>0</v>
      </c>
      <c r="F21" s="237">
        <v>0</v>
      </c>
      <c r="G21" s="237">
        <v>0</v>
      </c>
      <c r="H21" s="237">
        <v>0</v>
      </c>
      <c r="I21" s="237">
        <v>0</v>
      </c>
      <c r="J21" s="237">
        <v>0</v>
      </c>
      <c r="K21" s="237">
        <v>0</v>
      </c>
      <c r="L21" s="238">
        <v>0</v>
      </c>
      <c r="N21" s="240"/>
      <c r="O21" s="240"/>
      <c r="P21" s="240"/>
      <c r="Q21" s="240"/>
      <c r="R21" s="240"/>
      <c r="S21" s="240"/>
      <c r="T21" s="240"/>
      <c r="U21" s="240"/>
      <c r="V21" s="240"/>
      <c r="W21" s="240"/>
      <c r="X21" s="240"/>
      <c r="Y21" s="240"/>
      <c r="Z21" s="240"/>
    </row>
    <row r="22" spans="1:26" s="239" customFormat="1" ht="14.5" x14ac:dyDescent="0.35">
      <c r="A22" s="236" t="s">
        <v>151</v>
      </c>
      <c r="B22" s="237">
        <v>0</v>
      </c>
      <c r="C22" s="237">
        <v>0</v>
      </c>
      <c r="D22" s="237">
        <v>0</v>
      </c>
      <c r="E22" s="237">
        <v>0</v>
      </c>
      <c r="F22" s="237">
        <v>0</v>
      </c>
      <c r="G22" s="237">
        <v>0</v>
      </c>
      <c r="H22" s="237">
        <v>0</v>
      </c>
      <c r="I22" s="237">
        <v>0</v>
      </c>
      <c r="J22" s="237">
        <v>0</v>
      </c>
      <c r="K22" s="237">
        <v>0</v>
      </c>
      <c r="L22" s="238">
        <v>0</v>
      </c>
      <c r="N22" s="240"/>
      <c r="O22" s="240"/>
      <c r="P22" s="240"/>
      <c r="Q22" s="240"/>
      <c r="R22" s="240"/>
      <c r="S22" s="240"/>
      <c r="T22" s="240"/>
      <c r="U22" s="240"/>
      <c r="V22" s="240"/>
      <c r="W22" s="240"/>
      <c r="X22" s="240"/>
      <c r="Y22" s="240"/>
      <c r="Z22" s="240"/>
    </row>
    <row r="23" spans="1:26" s="239" customFormat="1" ht="14.5" x14ac:dyDescent="0.35">
      <c r="A23" s="236" t="s">
        <v>102</v>
      </c>
      <c r="B23" s="237">
        <v>0</v>
      </c>
      <c r="C23" s="237">
        <v>0</v>
      </c>
      <c r="D23" s="237">
        <v>0</v>
      </c>
      <c r="E23" s="237">
        <v>0</v>
      </c>
      <c r="F23" s="237">
        <v>0</v>
      </c>
      <c r="G23" s="237">
        <v>0</v>
      </c>
      <c r="H23" s="237">
        <v>0</v>
      </c>
      <c r="I23" s="237">
        <v>0</v>
      </c>
      <c r="J23" s="237">
        <v>0</v>
      </c>
      <c r="K23" s="237">
        <v>0</v>
      </c>
      <c r="L23" s="238">
        <v>0</v>
      </c>
      <c r="N23" s="240"/>
      <c r="O23" s="240"/>
      <c r="P23" s="240"/>
      <c r="Q23" s="240"/>
      <c r="R23" s="240"/>
      <c r="S23" s="240"/>
      <c r="T23" s="240"/>
      <c r="U23" s="240"/>
      <c r="V23" s="240"/>
      <c r="W23" s="240"/>
      <c r="X23" s="240"/>
      <c r="Y23" s="240"/>
      <c r="Z23" s="240"/>
    </row>
    <row r="24" spans="1:26" s="239" customFormat="1" ht="14.5" x14ac:dyDescent="0.35">
      <c r="A24" s="329" t="s">
        <v>240</v>
      </c>
      <c r="B24" s="237">
        <v>0</v>
      </c>
      <c r="C24" s="237">
        <v>0</v>
      </c>
      <c r="D24" s="237">
        <v>0</v>
      </c>
      <c r="E24" s="237">
        <v>0</v>
      </c>
      <c r="F24" s="237">
        <v>0</v>
      </c>
      <c r="G24" s="237">
        <v>0</v>
      </c>
      <c r="H24" s="237">
        <v>0</v>
      </c>
      <c r="I24" s="237">
        <v>0</v>
      </c>
      <c r="J24" s="237">
        <v>0</v>
      </c>
      <c r="K24" s="237">
        <v>0</v>
      </c>
      <c r="L24" s="238">
        <v>0</v>
      </c>
      <c r="N24" s="240"/>
      <c r="O24" s="240"/>
      <c r="P24" s="240"/>
      <c r="Q24" s="240"/>
      <c r="R24" s="240"/>
      <c r="S24" s="240"/>
      <c r="T24" s="240"/>
      <c r="U24" s="240"/>
      <c r="V24" s="240"/>
      <c r="W24" s="240"/>
      <c r="X24" s="240"/>
      <c r="Y24" s="240"/>
      <c r="Z24" s="240"/>
    </row>
    <row r="25" spans="1:26" s="239" customFormat="1" ht="14.5" x14ac:dyDescent="0.35">
      <c r="A25" s="241" t="s">
        <v>43</v>
      </c>
      <c r="B25" s="242">
        <f t="shared" ref="B25:L25" si="0">SUM(B18:B24)</f>
        <v>0</v>
      </c>
      <c r="C25" s="242">
        <f t="shared" si="0"/>
        <v>0</v>
      </c>
      <c r="D25" s="242">
        <f t="shared" si="0"/>
        <v>0</v>
      </c>
      <c r="E25" s="242">
        <f t="shared" si="0"/>
        <v>0</v>
      </c>
      <c r="F25" s="242">
        <f t="shared" si="0"/>
        <v>0</v>
      </c>
      <c r="G25" s="242">
        <f t="shared" si="0"/>
        <v>0</v>
      </c>
      <c r="H25" s="242">
        <f t="shared" si="0"/>
        <v>0</v>
      </c>
      <c r="I25" s="242">
        <f t="shared" si="0"/>
        <v>0</v>
      </c>
      <c r="J25" s="242">
        <f t="shared" si="0"/>
        <v>0</v>
      </c>
      <c r="K25" s="242">
        <f t="shared" si="0"/>
        <v>0</v>
      </c>
      <c r="L25" s="243">
        <f t="shared" si="0"/>
        <v>0</v>
      </c>
      <c r="N25" s="240"/>
      <c r="O25" s="240"/>
      <c r="P25" s="240"/>
      <c r="Q25" s="240"/>
      <c r="R25" s="240"/>
      <c r="S25" s="240"/>
      <c r="T25" s="240"/>
      <c r="U25" s="240"/>
      <c r="V25" s="240"/>
      <c r="W25" s="240"/>
      <c r="X25" s="240"/>
      <c r="Y25" s="240"/>
      <c r="Z25" s="240"/>
    </row>
    <row r="26" spans="1:26" s="239" customFormat="1" ht="14.5" x14ac:dyDescent="0.35">
      <c r="A26" s="244" t="s">
        <v>3</v>
      </c>
      <c r="B26" s="237">
        <v>0</v>
      </c>
      <c r="C26" s="237">
        <v>0</v>
      </c>
      <c r="D26" s="237">
        <v>0</v>
      </c>
      <c r="E26" s="237"/>
      <c r="F26" s="237">
        <v>0</v>
      </c>
      <c r="G26" s="237">
        <v>0</v>
      </c>
      <c r="H26" s="237">
        <v>0</v>
      </c>
      <c r="I26" s="237">
        <v>0</v>
      </c>
      <c r="J26" s="237">
        <v>0</v>
      </c>
      <c r="K26" s="237">
        <v>0</v>
      </c>
      <c r="L26" s="238">
        <v>0</v>
      </c>
      <c r="N26" s="240"/>
      <c r="O26" s="240"/>
      <c r="P26" s="240"/>
      <c r="Q26" s="240"/>
      <c r="R26" s="240"/>
      <c r="S26" s="240"/>
      <c r="T26" s="240"/>
      <c r="U26" s="240"/>
      <c r="V26" s="240"/>
      <c r="W26" s="240"/>
      <c r="X26" s="240"/>
      <c r="Y26" s="240"/>
      <c r="Z26" s="240"/>
    </row>
    <row r="27" spans="1:26" s="239" customFormat="1" ht="14.5" x14ac:dyDescent="0.35">
      <c r="A27" s="244" t="s">
        <v>152</v>
      </c>
      <c r="B27" s="237">
        <v>0</v>
      </c>
      <c r="C27" s="237">
        <v>0</v>
      </c>
      <c r="D27" s="237">
        <v>0</v>
      </c>
      <c r="E27" s="237"/>
      <c r="F27" s="237">
        <v>0</v>
      </c>
      <c r="G27" s="237">
        <v>0</v>
      </c>
      <c r="H27" s="237">
        <v>0</v>
      </c>
      <c r="I27" s="237">
        <v>0</v>
      </c>
      <c r="J27" s="237">
        <v>0</v>
      </c>
      <c r="K27" s="237">
        <v>0</v>
      </c>
      <c r="L27" s="238">
        <v>0</v>
      </c>
      <c r="N27" s="240"/>
      <c r="O27" s="240"/>
      <c r="P27" s="240"/>
      <c r="Q27" s="240"/>
      <c r="R27" s="240"/>
      <c r="S27" s="240"/>
      <c r="T27" s="240"/>
      <c r="U27" s="240"/>
      <c r="V27" s="240"/>
      <c r="W27" s="240"/>
      <c r="X27" s="240"/>
      <c r="Y27" s="240"/>
      <c r="Z27" s="240"/>
    </row>
    <row r="28" spans="1:26" s="239" customFormat="1" ht="14.5" x14ac:dyDescent="0.35">
      <c r="A28" s="244" t="s">
        <v>44</v>
      </c>
      <c r="B28" s="237">
        <v>0</v>
      </c>
      <c r="C28" s="237">
        <v>0</v>
      </c>
      <c r="D28" s="237">
        <v>0</v>
      </c>
      <c r="E28" s="237">
        <v>0</v>
      </c>
      <c r="F28" s="237">
        <v>0</v>
      </c>
      <c r="G28" s="237">
        <v>0</v>
      </c>
      <c r="H28" s="237">
        <v>0</v>
      </c>
      <c r="I28" s="237">
        <v>0</v>
      </c>
      <c r="J28" s="237">
        <v>0</v>
      </c>
      <c r="K28" s="237">
        <v>0</v>
      </c>
      <c r="L28" s="238">
        <v>0</v>
      </c>
      <c r="N28" s="240"/>
      <c r="O28" s="240"/>
      <c r="P28" s="240"/>
      <c r="Q28" s="240"/>
      <c r="R28" s="240"/>
      <c r="S28" s="240"/>
      <c r="T28" s="240"/>
      <c r="U28" s="240"/>
      <c r="V28" s="240"/>
      <c r="W28" s="240"/>
      <c r="X28" s="240"/>
      <c r="Y28" s="240"/>
      <c r="Z28" s="240"/>
    </row>
    <row r="29" spans="1:26" s="239" customFormat="1" ht="14.5" x14ac:dyDescent="0.35">
      <c r="A29" s="236" t="s">
        <v>4</v>
      </c>
      <c r="B29" s="237">
        <v>0</v>
      </c>
      <c r="C29" s="237">
        <v>0</v>
      </c>
      <c r="D29" s="237">
        <v>0</v>
      </c>
      <c r="E29" s="237">
        <v>0</v>
      </c>
      <c r="F29" s="237">
        <v>0</v>
      </c>
      <c r="G29" s="237">
        <v>0</v>
      </c>
      <c r="H29" s="237">
        <v>0</v>
      </c>
      <c r="I29" s="237">
        <v>0</v>
      </c>
      <c r="J29" s="237">
        <v>0</v>
      </c>
      <c r="K29" s="237">
        <v>0</v>
      </c>
      <c r="L29" s="238">
        <v>0</v>
      </c>
      <c r="N29" s="240"/>
      <c r="O29" s="240"/>
      <c r="P29" s="240"/>
      <c r="Q29" s="240"/>
      <c r="R29" s="240"/>
      <c r="S29" s="240"/>
      <c r="T29" s="240"/>
      <c r="U29" s="240"/>
      <c r="V29" s="240"/>
      <c r="W29" s="240"/>
      <c r="X29" s="240"/>
      <c r="Y29" s="240"/>
      <c r="Z29" s="240"/>
    </row>
    <row r="30" spans="1:26" s="239" customFormat="1" ht="14.5" x14ac:dyDescent="0.35">
      <c r="A30" s="330" t="s">
        <v>241</v>
      </c>
      <c r="B30" s="237">
        <v>0</v>
      </c>
      <c r="C30" s="237">
        <v>0</v>
      </c>
      <c r="D30" s="237">
        <v>0</v>
      </c>
      <c r="E30" s="237">
        <v>0</v>
      </c>
      <c r="F30" s="237">
        <v>0</v>
      </c>
      <c r="G30" s="237">
        <v>0</v>
      </c>
      <c r="H30" s="237">
        <v>0</v>
      </c>
      <c r="I30" s="237">
        <v>0</v>
      </c>
      <c r="J30" s="237">
        <v>0</v>
      </c>
      <c r="K30" s="237">
        <v>0</v>
      </c>
      <c r="L30" s="238">
        <v>0</v>
      </c>
      <c r="N30" s="240"/>
      <c r="O30" s="240"/>
      <c r="P30" s="240"/>
      <c r="Q30" s="240"/>
      <c r="R30" s="240"/>
      <c r="S30" s="240"/>
      <c r="T30" s="240"/>
      <c r="U30" s="240"/>
      <c r="V30" s="240"/>
      <c r="W30" s="240"/>
      <c r="X30" s="240"/>
      <c r="Y30" s="240"/>
      <c r="Z30" s="240"/>
    </row>
    <row r="31" spans="1:26" s="239" customFormat="1" ht="14.5" x14ac:dyDescent="0.35">
      <c r="A31" s="241" t="s">
        <v>45</v>
      </c>
      <c r="B31" s="242">
        <f t="shared" ref="B31:L31" si="1">SUM(B27:B30)</f>
        <v>0</v>
      </c>
      <c r="C31" s="242">
        <f t="shared" si="1"/>
        <v>0</v>
      </c>
      <c r="D31" s="242">
        <f t="shared" si="1"/>
        <v>0</v>
      </c>
      <c r="E31" s="242">
        <f t="shared" si="1"/>
        <v>0</v>
      </c>
      <c r="F31" s="242">
        <f t="shared" si="1"/>
        <v>0</v>
      </c>
      <c r="G31" s="242">
        <f t="shared" si="1"/>
        <v>0</v>
      </c>
      <c r="H31" s="242">
        <f t="shared" si="1"/>
        <v>0</v>
      </c>
      <c r="I31" s="242">
        <f t="shared" si="1"/>
        <v>0</v>
      </c>
      <c r="J31" s="242">
        <f t="shared" si="1"/>
        <v>0</v>
      </c>
      <c r="K31" s="242">
        <f t="shared" si="1"/>
        <v>0</v>
      </c>
      <c r="L31" s="243">
        <f t="shared" si="1"/>
        <v>0</v>
      </c>
      <c r="N31" s="240"/>
      <c r="O31" s="240"/>
      <c r="P31" s="240"/>
      <c r="Q31" s="240"/>
      <c r="R31" s="240"/>
      <c r="S31" s="240"/>
      <c r="T31" s="240"/>
      <c r="U31" s="240"/>
      <c r="V31" s="240"/>
      <c r="W31" s="240"/>
      <c r="X31" s="240"/>
      <c r="Y31" s="240"/>
      <c r="Z31" s="240"/>
    </row>
    <row r="32" spans="1:26" s="239" customFormat="1" ht="14.5" x14ac:dyDescent="0.35">
      <c r="A32" s="236" t="s">
        <v>6</v>
      </c>
      <c r="B32" s="237">
        <v>0</v>
      </c>
      <c r="C32" s="237">
        <v>0</v>
      </c>
      <c r="D32" s="237">
        <v>0</v>
      </c>
      <c r="E32" s="237">
        <v>0</v>
      </c>
      <c r="F32" s="237">
        <v>0</v>
      </c>
      <c r="G32" s="237">
        <v>0</v>
      </c>
      <c r="H32" s="237">
        <v>0</v>
      </c>
      <c r="I32" s="237">
        <v>0</v>
      </c>
      <c r="J32" s="237">
        <v>0</v>
      </c>
      <c r="K32" s="237">
        <v>0</v>
      </c>
      <c r="L32" s="238">
        <v>0</v>
      </c>
      <c r="N32" s="240"/>
      <c r="O32" s="240"/>
      <c r="P32" s="240"/>
      <c r="Q32" s="240"/>
      <c r="R32" s="240"/>
      <c r="S32" s="240"/>
      <c r="T32" s="240"/>
      <c r="U32" s="240"/>
      <c r="V32" s="240"/>
      <c r="W32" s="240"/>
      <c r="X32" s="240"/>
      <c r="Y32" s="240"/>
      <c r="Z32" s="240"/>
    </row>
    <row r="33" spans="1:30" s="239" customFormat="1" ht="14.5" x14ac:dyDescent="0.35">
      <c r="A33" s="241" t="s">
        <v>153</v>
      </c>
      <c r="B33" s="242">
        <f t="shared" ref="B33:L33" si="2">B25-SUM(B26:B30)-B32</f>
        <v>0</v>
      </c>
      <c r="C33" s="242">
        <f t="shared" si="2"/>
        <v>0</v>
      </c>
      <c r="D33" s="242">
        <f t="shared" si="2"/>
        <v>0</v>
      </c>
      <c r="E33" s="242">
        <f t="shared" si="2"/>
        <v>0</v>
      </c>
      <c r="F33" s="242">
        <f t="shared" si="2"/>
        <v>0</v>
      </c>
      <c r="G33" s="242">
        <f t="shared" si="2"/>
        <v>0</v>
      </c>
      <c r="H33" s="242">
        <f t="shared" si="2"/>
        <v>0</v>
      </c>
      <c r="I33" s="242">
        <f t="shared" si="2"/>
        <v>0</v>
      </c>
      <c r="J33" s="242">
        <f t="shared" si="2"/>
        <v>0</v>
      </c>
      <c r="K33" s="242">
        <f t="shared" si="2"/>
        <v>0</v>
      </c>
      <c r="L33" s="243">
        <f t="shared" si="2"/>
        <v>0</v>
      </c>
      <c r="N33" s="240"/>
      <c r="O33" s="240"/>
      <c r="P33" s="240"/>
      <c r="Q33" s="240"/>
      <c r="R33" s="240"/>
      <c r="S33" s="240"/>
      <c r="T33" s="240"/>
      <c r="U33" s="240"/>
      <c r="V33" s="240"/>
      <c r="W33" s="240"/>
      <c r="X33" s="240"/>
      <c r="Y33" s="240"/>
      <c r="Z33" s="240"/>
    </row>
    <row r="34" spans="1:30" s="239" customFormat="1" ht="14.5" x14ac:dyDescent="0.35">
      <c r="A34" s="241" t="s">
        <v>154</v>
      </c>
      <c r="B34" s="242">
        <f>B33+B32</f>
        <v>0</v>
      </c>
      <c r="C34" s="242">
        <f t="shared" ref="C34:L34" si="3">C33+C32</f>
        <v>0</v>
      </c>
      <c r="D34" s="242">
        <f t="shared" si="3"/>
        <v>0</v>
      </c>
      <c r="E34" s="242">
        <f t="shared" si="3"/>
        <v>0</v>
      </c>
      <c r="F34" s="242">
        <f t="shared" si="3"/>
        <v>0</v>
      </c>
      <c r="G34" s="242">
        <f t="shared" si="3"/>
        <v>0</v>
      </c>
      <c r="H34" s="242">
        <f t="shared" si="3"/>
        <v>0</v>
      </c>
      <c r="I34" s="242">
        <f t="shared" si="3"/>
        <v>0</v>
      </c>
      <c r="J34" s="242">
        <f t="shared" si="3"/>
        <v>0</v>
      </c>
      <c r="K34" s="242">
        <f t="shared" si="3"/>
        <v>0</v>
      </c>
      <c r="L34" s="243">
        <f t="shared" si="3"/>
        <v>0</v>
      </c>
      <c r="N34" s="240"/>
      <c r="O34" s="240"/>
      <c r="P34" s="240"/>
      <c r="Q34" s="240"/>
      <c r="R34" s="240"/>
      <c r="S34" s="240"/>
      <c r="T34" s="240"/>
      <c r="U34" s="240"/>
      <c r="V34" s="240"/>
      <c r="W34" s="240"/>
      <c r="X34" s="240"/>
      <c r="Y34" s="240"/>
      <c r="Z34" s="240"/>
    </row>
    <row r="35" spans="1:30" s="232" customFormat="1" ht="14.5" x14ac:dyDescent="0.35">
      <c r="A35" s="150" t="s">
        <v>46</v>
      </c>
      <c r="B35" s="230">
        <v>0</v>
      </c>
      <c r="C35" s="15">
        <v>0</v>
      </c>
      <c r="D35" s="15">
        <v>0</v>
      </c>
      <c r="E35" s="15">
        <v>0</v>
      </c>
      <c r="F35" s="15">
        <v>0</v>
      </c>
      <c r="G35" s="15">
        <v>0</v>
      </c>
      <c r="H35" s="15">
        <v>0</v>
      </c>
      <c r="I35" s="15">
        <v>0</v>
      </c>
      <c r="J35" s="15">
        <v>0</v>
      </c>
      <c r="K35" s="15">
        <v>0</v>
      </c>
      <c r="L35" s="231">
        <v>0</v>
      </c>
      <c r="N35" s="233"/>
      <c r="O35" s="233"/>
      <c r="P35" s="233"/>
      <c r="Q35" s="233"/>
      <c r="R35" s="233"/>
      <c r="S35" s="233"/>
      <c r="T35" s="233"/>
      <c r="U35" s="233"/>
      <c r="V35" s="233"/>
      <c r="W35" s="233"/>
      <c r="X35" s="233"/>
      <c r="Y35" s="233"/>
      <c r="Z35" s="233"/>
    </row>
    <row r="36" spans="1:30" s="232" customFormat="1" ht="14.5" x14ac:dyDescent="0.35">
      <c r="A36" s="150" t="s">
        <v>148</v>
      </c>
      <c r="B36" s="230">
        <v>0</v>
      </c>
      <c r="C36" s="15">
        <v>0</v>
      </c>
      <c r="D36" s="15">
        <v>0</v>
      </c>
      <c r="E36" s="15">
        <v>0</v>
      </c>
      <c r="F36" s="15">
        <v>0</v>
      </c>
      <c r="G36" s="15">
        <v>0</v>
      </c>
      <c r="H36" s="15">
        <v>0</v>
      </c>
      <c r="I36" s="15">
        <v>0</v>
      </c>
      <c r="J36" s="15">
        <v>0</v>
      </c>
      <c r="K36" s="15">
        <v>0</v>
      </c>
      <c r="L36" s="231">
        <v>0</v>
      </c>
      <c r="N36" s="233"/>
      <c r="O36" s="233"/>
      <c r="P36" s="233"/>
      <c r="Q36" s="233"/>
      <c r="R36" s="233"/>
      <c r="S36" s="233"/>
      <c r="T36" s="233"/>
      <c r="U36" s="233"/>
      <c r="V36" s="233"/>
      <c r="W36" s="233"/>
      <c r="X36" s="233"/>
      <c r="Y36" s="233"/>
      <c r="Z36" s="233"/>
    </row>
    <row r="37" spans="1:30" s="110" customFormat="1" ht="14.5" x14ac:dyDescent="0.35">
      <c r="A37" s="234" t="s">
        <v>40</v>
      </c>
      <c r="B37" s="9">
        <f t="shared" ref="B37:L37" si="4">IF(B16=0,0,B35/B16)</f>
        <v>0</v>
      </c>
      <c r="C37" s="9">
        <f t="shared" si="4"/>
        <v>0</v>
      </c>
      <c r="D37" s="9">
        <f t="shared" si="4"/>
        <v>0</v>
      </c>
      <c r="E37" s="9">
        <f t="shared" si="4"/>
        <v>0</v>
      </c>
      <c r="F37" s="9">
        <f t="shared" si="4"/>
        <v>0</v>
      </c>
      <c r="G37" s="9">
        <f t="shared" si="4"/>
        <v>0</v>
      </c>
      <c r="H37" s="9">
        <f t="shared" si="4"/>
        <v>0</v>
      </c>
      <c r="I37" s="9">
        <f t="shared" si="4"/>
        <v>0</v>
      </c>
      <c r="J37" s="9">
        <f t="shared" si="4"/>
        <v>0</v>
      </c>
      <c r="K37" s="9">
        <f t="shared" si="4"/>
        <v>0</v>
      </c>
      <c r="L37" s="10">
        <f t="shared" si="4"/>
        <v>0</v>
      </c>
      <c r="N37" s="235"/>
      <c r="O37" s="235"/>
      <c r="P37" s="235"/>
      <c r="Q37" s="235"/>
      <c r="R37" s="235"/>
      <c r="S37" s="235"/>
      <c r="T37" s="235"/>
      <c r="U37" s="235"/>
      <c r="V37" s="235"/>
      <c r="W37" s="235"/>
      <c r="X37" s="235"/>
      <c r="Y37" s="235"/>
      <c r="Z37" s="235"/>
    </row>
    <row r="38" spans="1:30" s="110" customFormat="1" ht="14.5" x14ac:dyDescent="0.35">
      <c r="A38" s="234" t="s">
        <v>30</v>
      </c>
      <c r="B38" s="9">
        <f t="shared" ref="B38:L38" si="5">IF(B16=0,0,B36/B16)</f>
        <v>0</v>
      </c>
      <c r="C38" s="9">
        <f t="shared" si="5"/>
        <v>0</v>
      </c>
      <c r="D38" s="9">
        <f t="shared" si="5"/>
        <v>0</v>
      </c>
      <c r="E38" s="9">
        <f t="shared" si="5"/>
        <v>0</v>
      </c>
      <c r="F38" s="9">
        <f t="shared" si="5"/>
        <v>0</v>
      </c>
      <c r="G38" s="9">
        <f t="shared" si="5"/>
        <v>0</v>
      </c>
      <c r="H38" s="9">
        <f t="shared" si="5"/>
        <v>0</v>
      </c>
      <c r="I38" s="9">
        <f t="shared" si="5"/>
        <v>0</v>
      </c>
      <c r="J38" s="9">
        <f t="shared" si="5"/>
        <v>0</v>
      </c>
      <c r="K38" s="9">
        <f t="shared" si="5"/>
        <v>0</v>
      </c>
      <c r="L38" s="10">
        <f t="shared" si="5"/>
        <v>0</v>
      </c>
      <c r="N38" s="235"/>
      <c r="O38" s="235"/>
      <c r="P38" s="235"/>
      <c r="Q38" s="235"/>
      <c r="R38" s="235"/>
      <c r="S38" s="235"/>
      <c r="T38" s="235"/>
      <c r="U38" s="235"/>
      <c r="V38" s="235"/>
      <c r="W38" s="235"/>
      <c r="X38" s="235"/>
      <c r="Y38" s="235"/>
      <c r="Z38" s="235"/>
    </row>
    <row r="39" spans="1:30" s="247" customFormat="1" ht="14.5" x14ac:dyDescent="0.35">
      <c r="A39" s="245" t="s">
        <v>47</v>
      </c>
      <c r="B39" s="246">
        <v>0</v>
      </c>
      <c r="C39" s="237">
        <v>0</v>
      </c>
      <c r="D39" s="237">
        <v>0</v>
      </c>
      <c r="E39" s="237">
        <v>0</v>
      </c>
      <c r="F39" s="237">
        <v>0</v>
      </c>
      <c r="G39" s="237">
        <v>0</v>
      </c>
      <c r="H39" s="237">
        <v>0</v>
      </c>
      <c r="I39" s="237">
        <v>0</v>
      </c>
      <c r="J39" s="237">
        <v>0</v>
      </c>
      <c r="K39" s="237">
        <v>0</v>
      </c>
      <c r="L39" s="238">
        <v>0</v>
      </c>
      <c r="N39" s="248"/>
      <c r="O39" s="248"/>
      <c r="P39" s="248"/>
      <c r="Q39" s="248"/>
      <c r="R39" s="248"/>
      <c r="S39" s="248"/>
      <c r="T39" s="248"/>
      <c r="U39" s="248"/>
      <c r="V39" s="248"/>
      <c r="W39" s="248"/>
      <c r="X39" s="248"/>
      <c r="Y39" s="248"/>
      <c r="Z39" s="248"/>
    </row>
    <row r="40" spans="1:30" s="110" customFormat="1" ht="14.5" x14ac:dyDescent="0.35">
      <c r="A40" s="234" t="s">
        <v>10</v>
      </c>
      <c r="B40" s="9">
        <f>IF((B39+B31)=0,0,B39/(B39+B31))</f>
        <v>0</v>
      </c>
      <c r="C40" s="9">
        <f t="shared" ref="C40:L40" si="6">IF((C39+C31)=0,0,C39/(C39+C31))</f>
        <v>0</v>
      </c>
      <c r="D40" s="9">
        <f t="shared" si="6"/>
        <v>0</v>
      </c>
      <c r="E40" s="9">
        <f t="shared" si="6"/>
        <v>0</v>
      </c>
      <c r="F40" s="9">
        <f t="shared" si="6"/>
        <v>0</v>
      </c>
      <c r="G40" s="9">
        <f t="shared" si="6"/>
        <v>0</v>
      </c>
      <c r="H40" s="9">
        <f t="shared" si="6"/>
        <v>0</v>
      </c>
      <c r="I40" s="9">
        <f t="shared" si="6"/>
        <v>0</v>
      </c>
      <c r="J40" s="9">
        <f t="shared" si="6"/>
        <v>0</v>
      </c>
      <c r="K40" s="9">
        <f t="shared" si="6"/>
        <v>0</v>
      </c>
      <c r="L40" s="10">
        <f t="shared" si="6"/>
        <v>0</v>
      </c>
      <c r="N40" s="235"/>
      <c r="O40" s="235"/>
      <c r="P40" s="235"/>
      <c r="Q40" s="235"/>
      <c r="R40" s="235"/>
      <c r="S40" s="235"/>
      <c r="T40" s="235"/>
      <c r="U40" s="235"/>
      <c r="V40" s="235"/>
      <c r="W40" s="235"/>
      <c r="X40" s="235"/>
      <c r="Y40" s="235"/>
      <c r="Z40" s="235"/>
    </row>
    <row r="41" spans="1:30" s="247" customFormat="1" ht="15" thickBot="1" x14ac:dyDescent="0.4">
      <c r="A41" s="249" t="s">
        <v>25</v>
      </c>
      <c r="B41" s="250">
        <v>0</v>
      </c>
      <c r="C41" s="250">
        <v>0</v>
      </c>
      <c r="D41" s="250">
        <v>0</v>
      </c>
      <c r="E41" s="250">
        <v>0</v>
      </c>
      <c r="F41" s="250">
        <v>0</v>
      </c>
      <c r="G41" s="250">
        <v>0</v>
      </c>
      <c r="H41" s="250">
        <v>0</v>
      </c>
      <c r="I41" s="250">
        <v>0</v>
      </c>
      <c r="J41" s="250">
        <v>0</v>
      </c>
      <c r="K41" s="250">
        <v>0</v>
      </c>
      <c r="L41" s="251">
        <v>0</v>
      </c>
      <c r="N41" s="248"/>
      <c r="O41" s="248"/>
      <c r="P41" s="248"/>
      <c r="Q41" s="248"/>
      <c r="R41" s="248"/>
      <c r="S41" s="248"/>
      <c r="T41" s="248"/>
      <c r="U41" s="248"/>
      <c r="V41" s="248"/>
      <c r="W41" s="248"/>
      <c r="X41" s="248"/>
      <c r="Y41" s="248"/>
      <c r="Z41" s="248"/>
    </row>
    <row r="42" spans="1:30" ht="15" thickBot="1" x14ac:dyDescent="0.4">
      <c r="A42" s="111"/>
      <c r="B42" s="61"/>
      <c r="C42" s="61"/>
      <c r="D42" s="61"/>
      <c r="E42" s="61"/>
      <c r="F42" s="61"/>
      <c r="G42" s="61"/>
      <c r="H42" s="61"/>
      <c r="I42" s="61"/>
      <c r="J42" s="61"/>
      <c r="K42" s="61"/>
      <c r="L42" s="112"/>
      <c r="N42" s="36"/>
      <c r="O42" s="36"/>
      <c r="P42" s="36"/>
      <c r="Q42" s="36"/>
      <c r="R42" s="36"/>
      <c r="S42" s="36"/>
      <c r="T42" s="36"/>
      <c r="U42" s="36"/>
      <c r="V42" s="36"/>
      <c r="W42" s="36"/>
      <c r="X42" s="36"/>
      <c r="Y42" s="36"/>
      <c r="Z42" s="36"/>
    </row>
    <row r="43" spans="1:30" ht="15" hidden="1" thickBot="1" x14ac:dyDescent="0.4">
      <c r="A43" s="111"/>
      <c r="B43" s="61"/>
      <c r="C43" s="61"/>
      <c r="D43" s="61"/>
      <c r="E43" s="61"/>
      <c r="F43" s="61"/>
      <c r="G43" s="61"/>
      <c r="H43" s="61"/>
      <c r="I43" s="61"/>
      <c r="J43" s="61"/>
      <c r="K43" s="61"/>
      <c r="L43" s="112"/>
      <c r="N43" s="36"/>
      <c r="O43" s="36"/>
      <c r="P43" s="36"/>
      <c r="Q43" s="36"/>
      <c r="R43" s="36"/>
      <c r="S43" s="36"/>
      <c r="T43" s="36"/>
      <c r="U43" s="36"/>
      <c r="V43" s="36"/>
      <c r="W43" s="36"/>
      <c r="X43" s="36"/>
      <c r="Y43" s="36"/>
      <c r="Z43" s="36"/>
    </row>
    <row r="44" spans="1:30" s="98" customFormat="1" ht="15" hidden="1" thickBot="1" x14ac:dyDescent="0.4">
      <c r="A44" s="99"/>
      <c r="B44" s="95"/>
      <c r="C44" s="95"/>
      <c r="D44" s="95"/>
      <c r="E44" s="95"/>
      <c r="F44" s="95"/>
      <c r="G44" s="95"/>
      <c r="H44" s="95"/>
      <c r="I44" s="95"/>
      <c r="J44" s="95"/>
      <c r="K44" s="95"/>
      <c r="L44" s="95"/>
      <c r="M44" s="100"/>
      <c r="N44" s="100"/>
      <c r="O44" s="101"/>
      <c r="P44" s="101"/>
      <c r="Q44" s="101"/>
      <c r="R44" s="101"/>
      <c r="S44" s="101"/>
      <c r="T44" s="101"/>
      <c r="U44" s="101"/>
      <c r="V44" s="101"/>
      <c r="W44" s="101"/>
      <c r="X44" s="101"/>
      <c r="Y44" s="101"/>
      <c r="Z44" s="101"/>
      <c r="AA44" s="101"/>
    </row>
    <row r="45" spans="1:30" ht="85.5" customHeight="1" x14ac:dyDescent="0.35">
      <c r="A45" s="16" t="s">
        <v>31</v>
      </c>
      <c r="B45" s="92" t="s">
        <v>106</v>
      </c>
      <c r="C45" s="16" t="s">
        <v>11</v>
      </c>
      <c r="D45" s="16" t="s">
        <v>235</v>
      </c>
      <c r="E45" s="16" t="s">
        <v>26</v>
      </c>
      <c r="F45" s="16" t="s">
        <v>97</v>
      </c>
      <c r="G45" s="16" t="s">
        <v>27</v>
      </c>
      <c r="H45" s="72" t="s">
        <v>12</v>
      </c>
      <c r="I45" s="16" t="s">
        <v>101</v>
      </c>
      <c r="J45" s="95"/>
      <c r="K45" s="95"/>
      <c r="L45" s="95"/>
      <c r="M45" s="28"/>
      <c r="N45" s="28"/>
      <c r="O45" s="28"/>
      <c r="P45" s="37"/>
      <c r="Q45" s="37"/>
      <c r="R45" s="36"/>
      <c r="S45" s="36"/>
      <c r="T45" s="36"/>
      <c r="U45" s="36"/>
      <c r="V45" s="36"/>
      <c r="W45" s="36"/>
      <c r="X45" s="36"/>
      <c r="Y45" s="36"/>
      <c r="Z45" s="36"/>
      <c r="AA45" s="36"/>
      <c r="AB45" s="36"/>
      <c r="AC45" s="36"/>
      <c r="AD45" s="36"/>
    </row>
    <row r="46" spans="1:30" ht="14.5" x14ac:dyDescent="0.35">
      <c r="A46" s="4" t="s">
        <v>41</v>
      </c>
      <c r="B46" s="59"/>
      <c r="C46" s="66"/>
      <c r="D46" s="55"/>
      <c r="E46" s="71"/>
      <c r="F46" s="71"/>
      <c r="G46" s="71"/>
      <c r="H46" s="60"/>
      <c r="I46" s="64"/>
      <c r="J46" s="95"/>
      <c r="K46" s="95"/>
      <c r="L46" s="28"/>
      <c r="M46" s="28"/>
      <c r="N46" s="28"/>
      <c r="O46" s="28"/>
      <c r="P46" s="37"/>
      <c r="Q46" s="37"/>
      <c r="R46" s="36"/>
      <c r="S46" s="36"/>
      <c r="T46" s="36"/>
      <c r="U46" s="36"/>
      <c r="V46" s="36"/>
      <c r="W46" s="36"/>
      <c r="X46" s="36"/>
      <c r="Y46" s="36"/>
      <c r="Z46" s="36"/>
      <c r="AA46" s="36"/>
      <c r="AB46" s="36"/>
      <c r="AC46" s="36"/>
      <c r="AD46" s="36"/>
    </row>
    <row r="47" spans="1:30" ht="14.5" x14ac:dyDescent="0.35">
      <c r="A47" s="4" t="s">
        <v>42</v>
      </c>
      <c r="B47" s="59"/>
      <c r="C47" s="24">
        <f t="shared" ref="C47:C68" si="7">SUM(B15:L15)</f>
        <v>0</v>
      </c>
      <c r="D47" s="55"/>
      <c r="E47" s="71"/>
      <c r="F47" s="71"/>
      <c r="G47" s="71"/>
      <c r="H47" s="60"/>
      <c r="I47" s="64"/>
      <c r="J47" s="95"/>
      <c r="K47" s="95"/>
      <c r="L47" s="28"/>
      <c r="M47" s="28"/>
      <c r="N47" s="28"/>
      <c r="O47" s="28"/>
      <c r="P47" s="37"/>
      <c r="Q47" s="37"/>
      <c r="R47" s="36"/>
      <c r="S47" s="36"/>
      <c r="T47" s="36"/>
      <c r="U47" s="36"/>
      <c r="V47" s="36"/>
      <c r="W47" s="36"/>
      <c r="X47" s="36"/>
      <c r="Y47" s="36"/>
      <c r="Z47" s="36"/>
      <c r="AA47" s="36"/>
      <c r="AB47" s="36"/>
      <c r="AC47" s="36"/>
      <c r="AD47" s="36"/>
    </row>
    <row r="48" spans="1:30" ht="14.5" x14ac:dyDescent="0.35">
      <c r="A48" s="4" t="s">
        <v>226</v>
      </c>
      <c r="B48" s="59"/>
      <c r="C48" s="24">
        <f t="shared" si="7"/>
        <v>0</v>
      </c>
      <c r="D48" s="55"/>
      <c r="E48" s="71"/>
      <c r="F48" s="71"/>
      <c r="G48" s="71"/>
      <c r="H48" s="60"/>
      <c r="I48" s="64"/>
      <c r="J48" s="95"/>
      <c r="K48" s="95"/>
      <c r="L48" s="28"/>
      <c r="M48" s="28"/>
      <c r="N48" s="28"/>
      <c r="O48" s="28"/>
      <c r="P48" s="37"/>
      <c r="Q48" s="37"/>
      <c r="R48" s="36"/>
      <c r="S48" s="36"/>
      <c r="T48" s="36"/>
      <c r="U48" s="36"/>
      <c r="V48" s="36"/>
      <c r="W48" s="36"/>
      <c r="X48" s="36"/>
      <c r="Y48" s="36"/>
      <c r="Z48" s="36"/>
      <c r="AA48" s="36"/>
      <c r="AB48" s="36"/>
      <c r="AC48" s="36"/>
      <c r="AD48" s="36"/>
    </row>
    <row r="49" spans="1:30" ht="14.5" x14ac:dyDescent="0.35">
      <c r="A49" s="4" t="s">
        <v>147</v>
      </c>
      <c r="B49" s="59"/>
      <c r="C49" s="24">
        <f t="shared" si="7"/>
        <v>0</v>
      </c>
      <c r="D49" s="55"/>
      <c r="E49" s="71"/>
      <c r="F49" s="71"/>
      <c r="G49" s="71"/>
      <c r="H49" s="60"/>
      <c r="I49" s="64"/>
      <c r="J49" s="95"/>
      <c r="K49" s="95"/>
      <c r="L49" s="28"/>
      <c r="M49" s="28"/>
      <c r="N49" s="28"/>
      <c r="O49" s="28"/>
      <c r="P49" s="37"/>
      <c r="Q49" s="37"/>
      <c r="R49" s="36"/>
      <c r="S49" s="36"/>
      <c r="T49" s="36"/>
      <c r="U49" s="36"/>
      <c r="V49" s="36"/>
      <c r="W49" s="36"/>
      <c r="X49" s="36"/>
      <c r="Y49" s="36"/>
      <c r="Z49" s="36"/>
      <c r="AA49" s="36"/>
      <c r="AB49" s="36"/>
      <c r="AC49" s="36"/>
      <c r="AD49" s="36"/>
    </row>
    <row r="50" spans="1:30" ht="14.5" x14ac:dyDescent="0.35">
      <c r="A50" s="5" t="s">
        <v>1</v>
      </c>
      <c r="B50" s="59"/>
      <c r="C50" s="17">
        <f t="shared" si="7"/>
        <v>0</v>
      </c>
      <c r="D50" s="57"/>
      <c r="E50" s="71"/>
      <c r="F50" s="71"/>
      <c r="G50" s="71"/>
      <c r="H50" s="61"/>
      <c r="I50" s="65"/>
      <c r="J50" s="95"/>
      <c r="K50" s="95"/>
      <c r="L50" s="28"/>
      <c r="M50" s="28"/>
      <c r="N50" s="28"/>
      <c r="O50" s="28"/>
      <c r="P50" s="37"/>
      <c r="Q50" s="37"/>
      <c r="R50" s="36"/>
      <c r="S50" s="36"/>
      <c r="T50" s="36"/>
      <c r="U50" s="36"/>
      <c r="V50" s="36"/>
      <c r="W50" s="36"/>
      <c r="X50" s="36"/>
      <c r="Y50" s="36"/>
      <c r="Z50" s="36"/>
      <c r="AA50" s="36"/>
      <c r="AB50" s="36"/>
      <c r="AC50" s="36"/>
      <c r="AD50" s="36"/>
    </row>
    <row r="51" spans="1:30" ht="14.5" x14ac:dyDescent="0.35">
      <c r="A51" s="5" t="s">
        <v>149</v>
      </c>
      <c r="B51" s="59"/>
      <c r="C51" s="17">
        <f t="shared" si="7"/>
        <v>0</v>
      </c>
      <c r="D51" s="57"/>
      <c r="E51" s="71"/>
      <c r="F51" s="71"/>
      <c r="G51" s="71"/>
      <c r="H51" s="61"/>
      <c r="I51" s="65"/>
      <c r="J51" s="95"/>
      <c r="K51" s="95"/>
      <c r="L51" s="28"/>
      <c r="M51" s="28"/>
      <c r="N51" s="28"/>
      <c r="O51" s="28"/>
      <c r="P51" s="37"/>
      <c r="Q51" s="37"/>
      <c r="R51" s="36"/>
      <c r="S51" s="36"/>
      <c r="T51" s="36"/>
      <c r="U51" s="36"/>
      <c r="V51" s="36"/>
      <c r="W51" s="36"/>
      <c r="X51" s="36"/>
      <c r="Y51" s="36"/>
      <c r="Z51" s="36"/>
      <c r="AA51" s="36"/>
      <c r="AB51" s="36"/>
      <c r="AC51" s="36"/>
      <c r="AD51" s="36"/>
    </row>
    <row r="52" spans="1:30" ht="14.5" x14ac:dyDescent="0.35">
      <c r="A52" s="5" t="s">
        <v>2</v>
      </c>
      <c r="B52" s="59"/>
      <c r="C52" s="17">
        <f t="shared" si="7"/>
        <v>0</v>
      </c>
      <c r="D52" s="57"/>
      <c r="E52" s="71"/>
      <c r="F52" s="71"/>
      <c r="G52" s="71"/>
      <c r="H52" s="61"/>
      <c r="I52" s="65"/>
      <c r="J52" s="95"/>
      <c r="K52" s="95"/>
      <c r="L52" s="28"/>
      <c r="M52" s="28"/>
      <c r="N52" s="28"/>
      <c r="O52" s="28"/>
      <c r="P52" s="37"/>
      <c r="Q52" s="37"/>
      <c r="R52" s="36"/>
      <c r="S52" s="36"/>
      <c r="T52" s="36"/>
      <c r="U52" s="36"/>
      <c r="V52" s="36"/>
      <c r="W52" s="36"/>
      <c r="X52" s="36"/>
      <c r="Y52" s="36"/>
      <c r="Z52" s="36"/>
      <c r="AA52" s="36"/>
      <c r="AB52" s="36"/>
      <c r="AC52" s="36"/>
      <c r="AD52" s="36"/>
    </row>
    <row r="53" spans="1:30" ht="14.5" x14ac:dyDescent="0.35">
      <c r="A53" s="5" t="s">
        <v>150</v>
      </c>
      <c r="B53" s="59"/>
      <c r="C53" s="17">
        <f t="shared" si="7"/>
        <v>0</v>
      </c>
      <c r="D53" s="57"/>
      <c r="E53" s="71"/>
      <c r="F53" s="71"/>
      <c r="G53" s="71"/>
      <c r="H53" s="61"/>
      <c r="I53" s="65"/>
      <c r="J53" s="95"/>
      <c r="K53" s="95"/>
      <c r="L53" s="28"/>
      <c r="M53" s="28"/>
      <c r="N53" s="28"/>
      <c r="O53" s="28"/>
      <c r="P53" s="37"/>
      <c r="Q53" s="37"/>
      <c r="R53" s="36"/>
      <c r="S53" s="36"/>
      <c r="T53" s="36"/>
      <c r="U53" s="36"/>
      <c r="V53" s="36"/>
      <c r="W53" s="36"/>
      <c r="X53" s="36"/>
      <c r="Y53" s="36"/>
      <c r="Z53" s="36"/>
      <c r="AA53" s="36"/>
      <c r="AB53" s="36"/>
      <c r="AC53" s="36"/>
      <c r="AD53" s="36"/>
    </row>
    <row r="54" spans="1:30" ht="14.5" x14ac:dyDescent="0.35">
      <c r="A54" s="5" t="s">
        <v>151</v>
      </c>
      <c r="B54" s="59"/>
      <c r="C54" s="17">
        <f t="shared" si="7"/>
        <v>0</v>
      </c>
      <c r="D54" s="57"/>
      <c r="E54" s="71"/>
      <c r="F54" s="71"/>
      <c r="G54" s="71"/>
      <c r="H54" s="61"/>
      <c r="I54" s="65"/>
      <c r="K54" s="157"/>
      <c r="L54" s="28"/>
      <c r="M54" s="28"/>
      <c r="N54" s="28"/>
      <c r="O54" s="28"/>
      <c r="P54" s="37"/>
      <c r="Q54" s="37"/>
      <c r="R54" s="36"/>
      <c r="S54" s="36"/>
      <c r="T54" s="36"/>
      <c r="U54" s="36"/>
      <c r="V54" s="36"/>
      <c r="W54" s="36"/>
      <c r="X54" s="36"/>
      <c r="Y54" s="36"/>
      <c r="Z54" s="36"/>
      <c r="AA54" s="36"/>
      <c r="AB54" s="36"/>
      <c r="AC54" s="36"/>
      <c r="AD54" s="36"/>
    </row>
    <row r="55" spans="1:30" ht="14.5" x14ac:dyDescent="0.35">
      <c r="A55" s="5" t="s">
        <v>102</v>
      </c>
      <c r="B55" s="59"/>
      <c r="C55" s="17">
        <f t="shared" si="7"/>
        <v>0</v>
      </c>
      <c r="D55" s="57"/>
      <c r="E55" s="71"/>
      <c r="F55" s="71"/>
      <c r="G55" s="71"/>
      <c r="H55" s="61"/>
      <c r="I55" s="65"/>
      <c r="J55" s="95"/>
      <c r="K55" s="156"/>
      <c r="L55" s="97"/>
      <c r="M55" s="158"/>
      <c r="N55" s="28"/>
      <c r="O55" s="28"/>
      <c r="P55" s="37"/>
      <c r="Q55" s="37"/>
      <c r="R55" s="36"/>
      <c r="S55" s="36"/>
      <c r="T55" s="36"/>
      <c r="U55" s="36"/>
      <c r="V55" s="36"/>
      <c r="W55" s="36"/>
      <c r="X55" s="36"/>
      <c r="Y55" s="36"/>
      <c r="Z55" s="36"/>
      <c r="AA55" s="36"/>
      <c r="AB55" s="36"/>
      <c r="AC55" s="36"/>
      <c r="AD55" s="36"/>
    </row>
    <row r="56" spans="1:30" ht="14.5" x14ac:dyDescent="0.35">
      <c r="A56" s="329" t="s">
        <v>240</v>
      </c>
      <c r="B56" s="59"/>
      <c r="C56" s="17">
        <f t="shared" si="7"/>
        <v>0</v>
      </c>
      <c r="D56" s="57"/>
      <c r="E56" s="71"/>
      <c r="F56" s="71"/>
      <c r="G56" s="71"/>
      <c r="H56" s="61"/>
      <c r="I56" s="65"/>
      <c r="K56" s="156"/>
      <c r="L56" s="97"/>
      <c r="M56" s="28"/>
      <c r="N56" s="28"/>
      <c r="O56" s="28"/>
      <c r="P56" s="37"/>
      <c r="Q56" s="37"/>
      <c r="R56" s="36"/>
      <c r="S56" s="36"/>
      <c r="T56" s="36"/>
      <c r="U56" s="36"/>
      <c r="V56" s="36"/>
      <c r="W56" s="36"/>
      <c r="X56" s="36"/>
      <c r="Y56" s="36"/>
      <c r="Z56" s="36"/>
      <c r="AA56" s="36"/>
      <c r="AB56" s="36"/>
      <c r="AC56" s="36"/>
      <c r="AD56" s="36"/>
    </row>
    <row r="57" spans="1:30" ht="14.5" x14ac:dyDescent="0.35">
      <c r="A57" s="8" t="s">
        <v>43</v>
      </c>
      <c r="B57" s="59"/>
      <c r="C57" s="17">
        <f t="shared" si="7"/>
        <v>0</v>
      </c>
      <c r="D57" s="57"/>
      <c r="E57" s="71"/>
      <c r="F57" s="71"/>
      <c r="G57" s="71"/>
      <c r="H57" s="144">
        <f>SUM(H50:H56) - H51</f>
        <v>0</v>
      </c>
      <c r="I57" s="65"/>
      <c r="J57" s="95"/>
      <c r="K57" s="155"/>
      <c r="L57" s="97"/>
      <c r="M57" s="158"/>
      <c r="N57" s="28"/>
      <c r="O57" s="28"/>
      <c r="P57" s="37"/>
      <c r="Q57" s="37"/>
      <c r="R57" s="36"/>
      <c r="S57" s="36"/>
      <c r="T57" s="36"/>
      <c r="U57" s="36"/>
      <c r="V57" s="36"/>
      <c r="W57" s="36"/>
      <c r="X57" s="36"/>
      <c r="Y57" s="36"/>
      <c r="Z57" s="36"/>
      <c r="AA57" s="36"/>
      <c r="AB57" s="36"/>
      <c r="AC57" s="36"/>
      <c r="AD57" s="36"/>
    </row>
    <row r="58" spans="1:30" ht="14.5" x14ac:dyDescent="0.35">
      <c r="A58" s="6" t="s">
        <v>3</v>
      </c>
      <c r="B58" s="59"/>
      <c r="C58" s="17">
        <f t="shared" si="7"/>
        <v>0</v>
      </c>
      <c r="D58" s="57"/>
      <c r="E58" s="71"/>
      <c r="F58" s="71"/>
      <c r="G58" s="71"/>
      <c r="H58" s="61"/>
      <c r="I58" s="65"/>
      <c r="J58" s="95"/>
      <c r="K58" s="156"/>
      <c r="L58" s="96"/>
      <c r="M58" s="158"/>
      <c r="N58" s="28"/>
      <c r="O58" s="28"/>
      <c r="P58" s="37"/>
      <c r="Q58" s="37"/>
      <c r="R58" s="36"/>
      <c r="S58" s="36"/>
      <c r="T58" s="36"/>
      <c r="U58" s="36"/>
      <c r="V58" s="36"/>
      <c r="W58" s="36"/>
      <c r="X58" s="36"/>
      <c r="Y58" s="36"/>
      <c r="Z58" s="36"/>
      <c r="AA58" s="36"/>
      <c r="AB58" s="36"/>
      <c r="AC58" s="36"/>
      <c r="AD58" s="36"/>
    </row>
    <row r="59" spans="1:30" ht="14.5" x14ac:dyDescent="0.35">
      <c r="A59" s="6" t="s">
        <v>152</v>
      </c>
      <c r="B59" s="59"/>
      <c r="C59" s="17">
        <f t="shared" si="7"/>
        <v>0</v>
      </c>
      <c r="D59" s="57"/>
      <c r="E59" s="71"/>
      <c r="F59" s="71"/>
      <c r="G59" s="71"/>
      <c r="H59" s="61"/>
      <c r="I59" s="65"/>
      <c r="J59" s="95"/>
      <c r="K59" s="95"/>
      <c r="L59" s="97"/>
      <c r="M59" s="158"/>
      <c r="N59" s="28"/>
      <c r="O59" s="28"/>
      <c r="P59" s="37"/>
      <c r="Q59" s="37"/>
      <c r="R59" s="36"/>
      <c r="S59" s="36"/>
      <c r="T59" s="36"/>
      <c r="U59" s="36"/>
      <c r="V59" s="36"/>
      <c r="W59" s="36"/>
      <c r="X59" s="36"/>
      <c r="Y59" s="36"/>
      <c r="Z59" s="36"/>
      <c r="AA59" s="36"/>
      <c r="AB59" s="36"/>
      <c r="AC59" s="36"/>
      <c r="AD59" s="36"/>
    </row>
    <row r="60" spans="1:30" ht="14.5" x14ac:dyDescent="0.35">
      <c r="A60" s="6" t="s">
        <v>44</v>
      </c>
      <c r="B60" s="59"/>
      <c r="C60" s="17">
        <f t="shared" si="7"/>
        <v>0</v>
      </c>
      <c r="D60" s="57"/>
      <c r="E60" s="71"/>
      <c r="F60" s="71"/>
      <c r="G60" s="71"/>
      <c r="H60" s="61"/>
      <c r="I60" s="65"/>
      <c r="J60" s="95"/>
      <c r="K60" s="95"/>
      <c r="L60" s="28"/>
      <c r="M60" s="28"/>
      <c r="N60" s="28"/>
      <c r="O60" s="28"/>
      <c r="P60" s="37"/>
      <c r="Q60" s="37"/>
      <c r="R60" s="36"/>
      <c r="S60" s="36"/>
      <c r="T60" s="36"/>
      <c r="U60" s="36"/>
      <c r="V60" s="36"/>
      <c r="W60" s="36"/>
      <c r="X60" s="36"/>
      <c r="Y60" s="36"/>
      <c r="Z60" s="36"/>
      <c r="AA60" s="36"/>
      <c r="AB60" s="36"/>
      <c r="AC60" s="36"/>
      <c r="AD60" s="36"/>
    </row>
    <row r="61" spans="1:30" ht="14.5" x14ac:dyDescent="0.35">
      <c r="A61" s="5" t="s">
        <v>4</v>
      </c>
      <c r="B61" s="59"/>
      <c r="C61" s="17">
        <f t="shared" si="7"/>
        <v>0</v>
      </c>
      <c r="D61" s="57"/>
      <c r="E61" s="71"/>
      <c r="F61" s="71"/>
      <c r="G61" s="71"/>
      <c r="H61" s="61"/>
      <c r="I61" s="65"/>
      <c r="J61" s="95"/>
      <c r="K61" s="95"/>
      <c r="L61" s="28"/>
      <c r="M61" s="28"/>
      <c r="N61" s="28"/>
      <c r="O61" s="28"/>
      <c r="P61" s="37"/>
      <c r="Q61" s="37"/>
      <c r="R61" s="36"/>
      <c r="S61" s="36"/>
      <c r="T61" s="36"/>
      <c r="U61" s="36"/>
      <c r="V61" s="36"/>
      <c r="W61" s="36"/>
      <c r="X61" s="36"/>
      <c r="Y61" s="36"/>
      <c r="Z61" s="36"/>
      <c r="AA61" s="36"/>
      <c r="AB61" s="36"/>
      <c r="AC61" s="36"/>
      <c r="AD61" s="36"/>
    </row>
    <row r="62" spans="1:30" ht="14.5" x14ac:dyDescent="0.35">
      <c r="A62" s="330" t="s">
        <v>241</v>
      </c>
      <c r="B62" s="59"/>
      <c r="C62" s="17">
        <f t="shared" si="7"/>
        <v>0</v>
      </c>
      <c r="D62" s="57"/>
      <c r="E62" s="71"/>
      <c r="F62" s="71"/>
      <c r="G62" s="71"/>
      <c r="H62" s="61"/>
      <c r="I62" s="65"/>
      <c r="J62" s="95"/>
      <c r="K62" s="95"/>
      <c r="L62" s="28"/>
      <c r="M62" s="28"/>
      <c r="N62" s="28"/>
      <c r="O62" s="28"/>
      <c r="P62" s="37"/>
      <c r="Q62" s="37"/>
      <c r="R62" s="36"/>
      <c r="S62" s="36"/>
      <c r="T62" s="36"/>
      <c r="U62" s="36"/>
      <c r="V62" s="36"/>
      <c r="W62" s="36"/>
      <c r="X62" s="36"/>
      <c r="Y62" s="36"/>
      <c r="Z62" s="36"/>
      <c r="AA62" s="36"/>
      <c r="AB62" s="36"/>
      <c r="AC62" s="36"/>
      <c r="AD62" s="36"/>
    </row>
    <row r="63" spans="1:30" ht="14.5" x14ac:dyDescent="0.35">
      <c r="A63" s="8" t="s">
        <v>45</v>
      </c>
      <c r="B63" s="59"/>
      <c r="C63" s="17">
        <f t="shared" si="7"/>
        <v>0</v>
      </c>
      <c r="D63" s="57"/>
      <c r="E63" s="71"/>
      <c r="F63" s="71"/>
      <c r="G63" s="71"/>
      <c r="H63" s="7">
        <f>SUM(E63:F63,H60:H62)</f>
        <v>0</v>
      </c>
      <c r="I63" s="65"/>
      <c r="J63" s="95"/>
      <c r="K63" s="95"/>
      <c r="L63" s="28"/>
      <c r="M63" s="28"/>
      <c r="N63" s="28"/>
      <c r="O63" s="28"/>
      <c r="P63" s="37"/>
      <c r="Q63" s="37"/>
      <c r="R63" s="36"/>
      <c r="S63" s="36"/>
      <c r="T63" s="36"/>
      <c r="U63" s="36"/>
      <c r="V63" s="36"/>
      <c r="W63" s="36"/>
      <c r="X63" s="36"/>
      <c r="Y63" s="36"/>
      <c r="Z63" s="36"/>
      <c r="AA63" s="36"/>
      <c r="AB63" s="36"/>
      <c r="AC63" s="36"/>
      <c r="AD63" s="36"/>
    </row>
    <row r="64" spans="1:30" ht="14.5" x14ac:dyDescent="0.35">
      <c r="A64" s="5" t="s">
        <v>6</v>
      </c>
      <c r="B64" s="59"/>
      <c r="C64" s="17">
        <f t="shared" si="7"/>
        <v>0</v>
      </c>
      <c r="D64" s="57"/>
      <c r="E64" s="71"/>
      <c r="F64" s="71"/>
      <c r="G64" s="71"/>
      <c r="H64" s="61"/>
      <c r="I64" s="65"/>
      <c r="J64" s="95"/>
      <c r="K64" s="95"/>
      <c r="L64" s="28"/>
      <c r="M64" s="28"/>
      <c r="N64" s="28"/>
      <c r="O64" s="28"/>
      <c r="P64" s="37"/>
      <c r="Q64" s="37"/>
      <c r="R64" s="36"/>
      <c r="S64" s="36"/>
      <c r="T64" s="36"/>
      <c r="U64" s="36"/>
      <c r="V64" s="36"/>
      <c r="W64" s="36"/>
      <c r="X64" s="36"/>
      <c r="Y64" s="36"/>
      <c r="Z64" s="36"/>
      <c r="AA64" s="36"/>
      <c r="AB64" s="36"/>
      <c r="AC64" s="36"/>
      <c r="AD64" s="36"/>
    </row>
    <row r="65" spans="1:30" ht="14.5" x14ac:dyDescent="0.35">
      <c r="A65" s="8" t="s">
        <v>153</v>
      </c>
      <c r="B65" s="59"/>
      <c r="C65" s="17">
        <f t="shared" si="7"/>
        <v>0</v>
      </c>
      <c r="D65" s="57"/>
      <c r="E65" s="71"/>
      <c r="F65" s="71"/>
      <c r="G65" s="71"/>
      <c r="H65" s="7">
        <f>H57-H58-H60-H61-H62-H64</f>
        <v>0</v>
      </c>
      <c r="I65" s="65"/>
      <c r="J65" s="28"/>
      <c r="K65" s="28"/>
      <c r="L65" s="28"/>
      <c r="M65" s="28"/>
      <c r="N65" s="28"/>
      <c r="O65" s="28"/>
      <c r="P65" s="37"/>
      <c r="Q65" s="37"/>
      <c r="R65" s="36"/>
      <c r="S65" s="36"/>
      <c r="T65" s="36"/>
      <c r="U65" s="36"/>
      <c r="V65" s="36"/>
      <c r="W65" s="36"/>
      <c r="X65" s="36"/>
      <c r="Y65" s="36"/>
      <c r="Z65" s="36"/>
      <c r="AA65" s="36"/>
      <c r="AB65" s="36"/>
      <c r="AC65" s="36"/>
      <c r="AD65" s="36"/>
    </row>
    <row r="66" spans="1:30" ht="14.5" x14ac:dyDescent="0.35">
      <c r="A66" s="8" t="s">
        <v>154</v>
      </c>
      <c r="B66" s="59"/>
      <c r="C66" s="17">
        <f t="shared" si="7"/>
        <v>0</v>
      </c>
      <c r="D66" s="57"/>
      <c r="E66" s="71"/>
      <c r="F66" s="71"/>
      <c r="G66" s="71"/>
      <c r="H66" s="7">
        <f>H65+H64</f>
        <v>0</v>
      </c>
      <c r="I66" s="65"/>
      <c r="J66" s="96"/>
      <c r="K66" s="28"/>
      <c r="L66" s="28"/>
      <c r="M66" s="28"/>
      <c r="N66" s="28"/>
      <c r="O66" s="28"/>
      <c r="P66" s="37"/>
      <c r="Q66" s="37"/>
      <c r="R66" s="36"/>
      <c r="S66" s="36"/>
      <c r="T66" s="36"/>
      <c r="U66" s="36"/>
      <c r="V66" s="36"/>
      <c r="W66" s="36"/>
      <c r="X66" s="36"/>
      <c r="Y66" s="36"/>
      <c r="Z66" s="36"/>
      <c r="AA66" s="36"/>
      <c r="AB66" s="36"/>
      <c r="AC66" s="36"/>
      <c r="AD66" s="36"/>
    </row>
    <row r="67" spans="1:30" ht="14.5" x14ac:dyDescent="0.35">
      <c r="A67" s="142" t="s">
        <v>46</v>
      </c>
      <c r="B67" s="59"/>
      <c r="C67" s="25">
        <f t="shared" si="7"/>
        <v>0</v>
      </c>
      <c r="D67" s="62"/>
      <c r="E67" s="71"/>
      <c r="F67" s="71"/>
      <c r="G67" s="71"/>
      <c r="H67" s="60"/>
      <c r="I67" s="66"/>
      <c r="J67" s="28"/>
      <c r="K67" s="28"/>
      <c r="L67" s="28"/>
      <c r="M67" s="28"/>
      <c r="N67" s="28"/>
      <c r="O67" s="28"/>
      <c r="P67" s="37"/>
      <c r="Q67" s="37"/>
      <c r="R67" s="36"/>
      <c r="S67" s="36"/>
      <c r="T67" s="36"/>
      <c r="U67" s="36"/>
      <c r="V67" s="36"/>
      <c r="W67" s="36"/>
      <c r="X67" s="36"/>
      <c r="Y67" s="36"/>
      <c r="Z67" s="36"/>
      <c r="AA67" s="36"/>
      <c r="AB67" s="36"/>
      <c r="AC67" s="36"/>
      <c r="AD67" s="36"/>
    </row>
    <row r="68" spans="1:30" ht="14.5" x14ac:dyDescent="0.35">
      <c r="A68" s="142" t="s">
        <v>148</v>
      </c>
      <c r="B68" s="59"/>
      <c r="C68" s="25">
        <f t="shared" si="7"/>
        <v>0</v>
      </c>
      <c r="D68" s="62"/>
      <c r="E68" s="71"/>
      <c r="F68" s="71"/>
      <c r="G68" s="71"/>
      <c r="H68" s="60"/>
      <c r="I68" s="66"/>
      <c r="J68" s="96"/>
      <c r="K68" s="28"/>
      <c r="L68" s="28"/>
      <c r="M68" s="28"/>
      <c r="N68" s="28"/>
      <c r="O68" s="28"/>
      <c r="P68" s="37"/>
      <c r="Q68" s="37"/>
      <c r="R68" s="36"/>
      <c r="S68" s="36"/>
      <c r="T68" s="36"/>
      <c r="U68" s="36"/>
      <c r="V68" s="36"/>
      <c r="W68" s="36"/>
      <c r="X68" s="36"/>
      <c r="Y68" s="36"/>
      <c r="Z68" s="36"/>
      <c r="AA68" s="36"/>
      <c r="AB68" s="36"/>
      <c r="AC68" s="36"/>
      <c r="AD68" s="36"/>
    </row>
    <row r="69" spans="1:30" ht="14.5" x14ac:dyDescent="0.35">
      <c r="A69" s="8" t="s">
        <v>40</v>
      </c>
      <c r="B69" s="59"/>
      <c r="C69" s="18">
        <f>IF(C48=0,0,C67/C48)</f>
        <v>0</v>
      </c>
      <c r="D69" s="58"/>
      <c r="E69" s="71"/>
      <c r="F69" s="71"/>
      <c r="G69" s="71"/>
      <c r="H69" s="9">
        <f>IF(H48=0,0,H67/H48)</f>
        <v>0</v>
      </c>
      <c r="I69" s="67"/>
      <c r="J69" s="28"/>
      <c r="K69" s="28"/>
      <c r="L69" s="28"/>
      <c r="M69" s="28"/>
      <c r="N69" s="28"/>
      <c r="O69" s="28"/>
      <c r="P69" s="37"/>
      <c r="Q69" s="37"/>
      <c r="R69" s="36"/>
      <c r="S69" s="36"/>
      <c r="T69" s="36"/>
      <c r="U69" s="36"/>
      <c r="V69" s="36"/>
      <c r="W69" s="36"/>
      <c r="X69" s="36"/>
      <c r="Y69" s="36"/>
      <c r="Z69" s="36"/>
      <c r="AA69" s="36"/>
      <c r="AB69" s="36"/>
      <c r="AC69" s="36"/>
      <c r="AD69" s="36"/>
    </row>
    <row r="70" spans="1:30" ht="14.5" x14ac:dyDescent="0.35">
      <c r="A70" s="8" t="s">
        <v>30</v>
      </c>
      <c r="B70" s="59"/>
      <c r="C70" s="18">
        <f>IF(C48=0,0,C68/C48)</f>
        <v>0</v>
      </c>
      <c r="D70" s="58"/>
      <c r="E70" s="71"/>
      <c r="F70" s="71"/>
      <c r="G70" s="71"/>
      <c r="H70" s="9">
        <f>IF(H48=0,0,H67/H48)</f>
        <v>0</v>
      </c>
      <c r="I70" s="67"/>
      <c r="J70" s="28"/>
      <c r="K70" s="28"/>
      <c r="L70" s="28"/>
      <c r="M70" s="28"/>
      <c r="N70" s="28"/>
      <c r="O70" s="28"/>
      <c r="P70" s="37"/>
      <c r="Q70" s="37"/>
      <c r="R70" s="36"/>
      <c r="S70" s="36"/>
      <c r="T70" s="36"/>
      <c r="U70" s="36"/>
      <c r="V70" s="36"/>
      <c r="W70" s="36"/>
      <c r="X70" s="36"/>
      <c r="Y70" s="36"/>
      <c r="Z70" s="36"/>
      <c r="AA70" s="36"/>
      <c r="AB70" s="36"/>
      <c r="AC70" s="36"/>
      <c r="AD70" s="36"/>
    </row>
    <row r="71" spans="1:30" ht="14.5" x14ac:dyDescent="0.35">
      <c r="A71" s="5" t="s">
        <v>47</v>
      </c>
      <c r="B71" s="154"/>
      <c r="C71" s="17">
        <f>SUM(B39:L39,B71)</f>
        <v>0</v>
      </c>
      <c r="D71" s="53">
        <v>0</v>
      </c>
      <c r="E71" s="73"/>
      <c r="F71" s="81"/>
      <c r="G71" s="73"/>
      <c r="H71" s="7">
        <f>SUM(E71:G71)</f>
        <v>0</v>
      </c>
      <c r="I71" s="19"/>
      <c r="J71" s="28"/>
      <c r="K71" s="28"/>
      <c r="L71" s="28"/>
      <c r="M71" s="28"/>
      <c r="N71" s="28"/>
      <c r="O71" s="28"/>
      <c r="P71" s="37"/>
      <c r="Q71" s="37"/>
      <c r="R71" s="36"/>
      <c r="S71" s="36"/>
      <c r="T71" s="36"/>
      <c r="U71" s="36"/>
      <c r="V71" s="36"/>
      <c r="W71" s="36"/>
      <c r="X71" s="36"/>
      <c r="Y71" s="36"/>
      <c r="Z71" s="36"/>
      <c r="AA71" s="36"/>
      <c r="AB71" s="36"/>
      <c r="AC71" s="36"/>
      <c r="AD71" s="36"/>
    </row>
    <row r="72" spans="1:30" ht="14.5" x14ac:dyDescent="0.35">
      <c r="A72" s="8" t="s">
        <v>10</v>
      </c>
      <c r="B72" s="63"/>
      <c r="C72" s="20">
        <f>IF((C71+C63)=0,0,C71/(C71+C63))</f>
        <v>0</v>
      </c>
      <c r="D72" s="63"/>
      <c r="E72" s="20">
        <f>IF((E71+E63)=0,0,E71/(E71+E63))</f>
        <v>0</v>
      </c>
      <c r="F72" s="68"/>
      <c r="G72" s="68"/>
      <c r="H72" s="11">
        <f>IF((H71+H63)=0,0,H71/(H71+H63))</f>
        <v>0</v>
      </c>
      <c r="I72" s="68"/>
      <c r="J72" s="28"/>
      <c r="K72" s="28"/>
      <c r="L72" s="28"/>
      <c r="M72" s="28"/>
      <c r="N72" s="28"/>
      <c r="O72" s="28"/>
      <c r="P72" s="37"/>
      <c r="Q72" s="37"/>
      <c r="R72" s="36"/>
      <c r="S72" s="36"/>
      <c r="T72" s="36"/>
      <c r="U72" s="36"/>
      <c r="V72" s="36"/>
      <c r="W72" s="36"/>
      <c r="X72" s="36"/>
      <c r="Y72" s="36"/>
      <c r="Z72" s="36"/>
      <c r="AA72" s="36"/>
      <c r="AB72" s="36"/>
      <c r="AC72" s="36"/>
      <c r="AD72" s="36"/>
    </row>
    <row r="73" spans="1:30" ht="15" thickBot="1" x14ac:dyDescent="0.4">
      <c r="A73" s="12" t="s">
        <v>25</v>
      </c>
      <c r="B73" s="89"/>
      <c r="C73" s="106">
        <f>SUM(B41:L41,B73)</f>
        <v>0</v>
      </c>
      <c r="D73" s="85"/>
      <c r="E73" s="86"/>
      <c r="F73" s="86"/>
      <c r="G73" s="87"/>
      <c r="H73" s="88"/>
      <c r="I73" s="86"/>
      <c r="J73" s="28"/>
      <c r="K73" s="28"/>
      <c r="L73" s="28"/>
      <c r="M73" s="28"/>
      <c r="N73" s="28"/>
      <c r="O73" s="37"/>
      <c r="P73" s="37"/>
      <c r="Q73" s="36"/>
      <c r="R73" s="36"/>
      <c r="S73" s="36"/>
      <c r="T73" s="36"/>
      <c r="U73" s="36"/>
      <c r="V73" s="36"/>
      <c r="W73" s="36"/>
      <c r="X73" s="36"/>
      <c r="Y73" s="36"/>
      <c r="Z73" s="36"/>
      <c r="AA73" s="36"/>
      <c r="AB73" s="36"/>
      <c r="AC73" s="36"/>
    </row>
    <row r="74" spans="1:30" ht="15.75" customHeight="1" thickBot="1" x14ac:dyDescent="0.35">
      <c r="A74" s="35"/>
      <c r="B74" s="42"/>
      <c r="C74" s="42"/>
      <c r="D74" s="42"/>
      <c r="E74" s="42"/>
      <c r="F74" s="42"/>
      <c r="G74" s="42"/>
      <c r="H74" s="42"/>
      <c r="I74" s="36"/>
      <c r="J74" s="36"/>
      <c r="K74" s="36"/>
      <c r="L74" s="36"/>
      <c r="M74" s="38"/>
      <c r="N74" s="36"/>
      <c r="O74" s="36"/>
      <c r="P74" s="36"/>
      <c r="Q74" s="36"/>
      <c r="R74" s="36"/>
      <c r="S74" s="36"/>
      <c r="T74" s="36"/>
      <c r="U74" s="36"/>
      <c r="V74" s="36"/>
      <c r="W74" s="36"/>
      <c r="X74" s="36"/>
      <c r="Y74" s="36"/>
      <c r="Z74" s="36"/>
      <c r="AA74" s="36"/>
    </row>
    <row r="75" spans="1:30" ht="13.5" hidden="1" thickBot="1" x14ac:dyDescent="0.35">
      <c r="A75" s="35"/>
      <c r="B75" s="42" t="str">
        <f>RIGHT(B76,7)</f>
        <v>(B 1.1)</v>
      </c>
      <c r="C75" s="42" t="str">
        <f t="shared" ref="C75:L75" si="8">RIGHT(C76,7)</f>
        <v>(B 1.2)</v>
      </c>
      <c r="D75" s="42" t="str">
        <f t="shared" si="8"/>
        <v>(B 2.1)</v>
      </c>
      <c r="E75" s="42" t="str">
        <f t="shared" si="8"/>
        <v>(B 2.2)</v>
      </c>
      <c r="F75" s="42" t="str">
        <f t="shared" si="8"/>
        <v>(B 2.3)</v>
      </c>
      <c r="G75" s="42" t="str">
        <f t="shared" si="8"/>
        <v>(B 3.1)</v>
      </c>
      <c r="H75" s="42" t="str">
        <f t="shared" si="8"/>
        <v>(B 3.2)</v>
      </c>
      <c r="I75" s="42" t="str">
        <f t="shared" si="8"/>
        <v>(B 3.3)</v>
      </c>
      <c r="J75" s="42" t="str">
        <f t="shared" si="8"/>
        <v>(B 3.4)</v>
      </c>
      <c r="K75" s="42" t="str">
        <f t="shared" si="8"/>
        <v>(B 3.5)</v>
      </c>
      <c r="L75" s="42" t="str">
        <f t="shared" si="8"/>
        <v>(B 4.1)</v>
      </c>
      <c r="M75" s="38"/>
      <c r="N75" s="36"/>
      <c r="O75" s="36"/>
      <c r="P75" s="36"/>
      <c r="Q75" s="36"/>
      <c r="R75" s="36"/>
      <c r="S75" s="36"/>
      <c r="T75" s="36"/>
      <c r="U75" s="36"/>
      <c r="V75" s="36"/>
      <c r="W75" s="36"/>
      <c r="X75" s="36"/>
      <c r="Y75" s="36"/>
      <c r="Z75" s="36"/>
      <c r="AA75" s="36"/>
    </row>
    <row r="76" spans="1:30" s="34" customFormat="1" ht="62.25" customHeight="1" x14ac:dyDescent="0.35">
      <c r="A76" s="16" t="s">
        <v>31</v>
      </c>
      <c r="B76" s="145" t="s">
        <v>60</v>
      </c>
      <c r="C76" s="2" t="s">
        <v>98</v>
      </c>
      <c r="D76" s="2" t="s">
        <v>61</v>
      </c>
      <c r="E76" s="2" t="s">
        <v>62</v>
      </c>
      <c r="F76" s="2" t="s">
        <v>63</v>
      </c>
      <c r="G76" s="2" t="s">
        <v>64</v>
      </c>
      <c r="H76" s="2" t="s">
        <v>65</v>
      </c>
      <c r="I76" s="2" t="s">
        <v>66</v>
      </c>
      <c r="J76" s="2" t="s">
        <v>67</v>
      </c>
      <c r="K76" s="2" t="s">
        <v>68</v>
      </c>
      <c r="L76" s="90" t="s">
        <v>69</v>
      </c>
      <c r="U76" s="36"/>
      <c r="V76" s="36"/>
      <c r="W76" s="36"/>
      <c r="X76" s="36"/>
      <c r="Y76" s="36"/>
      <c r="Z76" s="36"/>
      <c r="AA76" s="36"/>
    </row>
    <row r="77" spans="1:30" ht="14.5" x14ac:dyDescent="0.35">
      <c r="A77" s="146" t="s">
        <v>41</v>
      </c>
      <c r="B77" s="60">
        <v>0</v>
      </c>
      <c r="C77" s="60">
        <v>0</v>
      </c>
      <c r="D77" s="60">
        <v>0</v>
      </c>
      <c r="E77" s="60">
        <v>0</v>
      </c>
      <c r="F77" s="60">
        <v>0</v>
      </c>
      <c r="G77" s="60">
        <v>0</v>
      </c>
      <c r="H77" s="60">
        <v>0</v>
      </c>
      <c r="I77" s="60">
        <v>0</v>
      </c>
      <c r="J77" s="60">
        <v>0</v>
      </c>
      <c r="K77" s="60">
        <v>0</v>
      </c>
      <c r="L77" s="91">
        <v>0</v>
      </c>
      <c r="U77" s="36"/>
      <c r="V77" s="36"/>
      <c r="W77" s="36"/>
      <c r="X77" s="36"/>
      <c r="Y77" s="36"/>
      <c r="Z77" s="36"/>
      <c r="AA77" s="36"/>
    </row>
    <row r="78" spans="1:30" ht="14.5" x14ac:dyDescent="0.35">
      <c r="A78" s="146" t="s">
        <v>42</v>
      </c>
      <c r="B78" s="60">
        <v>0</v>
      </c>
      <c r="C78" s="60">
        <v>0</v>
      </c>
      <c r="D78" s="60">
        <v>0</v>
      </c>
      <c r="E78" s="60">
        <v>0</v>
      </c>
      <c r="F78" s="60">
        <v>0</v>
      </c>
      <c r="G78" s="60">
        <v>0</v>
      </c>
      <c r="H78" s="60">
        <v>0</v>
      </c>
      <c r="I78" s="60">
        <v>0</v>
      </c>
      <c r="J78" s="60">
        <v>0</v>
      </c>
      <c r="K78" s="60">
        <v>0</v>
      </c>
      <c r="L78" s="91">
        <v>0</v>
      </c>
      <c r="U78" s="36"/>
      <c r="V78" s="36"/>
      <c r="W78" s="36"/>
      <c r="X78" s="36"/>
      <c r="Y78" s="36"/>
      <c r="Z78" s="36"/>
      <c r="AA78" s="36"/>
    </row>
    <row r="79" spans="1:30" ht="14.5" x14ac:dyDescent="0.35">
      <c r="A79" s="146" t="s">
        <v>226</v>
      </c>
      <c r="B79" s="60">
        <v>0</v>
      </c>
      <c r="C79" s="60">
        <v>0</v>
      </c>
      <c r="D79" s="60">
        <v>0</v>
      </c>
      <c r="E79" s="60">
        <v>0</v>
      </c>
      <c r="F79" s="60">
        <v>0</v>
      </c>
      <c r="G79" s="60">
        <v>0</v>
      </c>
      <c r="H79" s="60">
        <v>0</v>
      </c>
      <c r="I79" s="60">
        <v>0</v>
      </c>
      <c r="J79" s="60">
        <v>0</v>
      </c>
      <c r="K79" s="60">
        <v>0</v>
      </c>
      <c r="L79" s="91">
        <v>0</v>
      </c>
      <c r="U79" s="36"/>
      <c r="V79" s="36"/>
      <c r="W79" s="36"/>
      <c r="X79" s="36"/>
      <c r="Y79" s="36"/>
      <c r="Z79" s="36"/>
      <c r="AA79" s="36"/>
    </row>
    <row r="80" spans="1:30" ht="14.5" x14ac:dyDescent="0.35">
      <c r="A80" s="146" t="s">
        <v>147</v>
      </c>
      <c r="B80" s="60">
        <v>0</v>
      </c>
      <c r="C80" s="60">
        <v>0</v>
      </c>
      <c r="D80" s="60">
        <v>0</v>
      </c>
      <c r="E80" s="60">
        <v>0</v>
      </c>
      <c r="F80" s="60">
        <v>0</v>
      </c>
      <c r="G80" s="60">
        <v>0</v>
      </c>
      <c r="H80" s="60">
        <v>0</v>
      </c>
      <c r="I80" s="60">
        <v>0</v>
      </c>
      <c r="J80" s="60">
        <v>0</v>
      </c>
      <c r="K80" s="60">
        <v>0</v>
      </c>
      <c r="L80" s="91">
        <v>0</v>
      </c>
      <c r="U80" s="36"/>
      <c r="V80" s="36"/>
      <c r="W80" s="36"/>
      <c r="X80" s="36"/>
      <c r="Y80" s="36"/>
      <c r="Z80" s="36"/>
      <c r="AA80" s="36"/>
    </row>
    <row r="81" spans="1:27" ht="14.5" x14ac:dyDescent="0.35">
      <c r="A81" s="147" t="s">
        <v>1</v>
      </c>
      <c r="B81" s="237">
        <v>0</v>
      </c>
      <c r="C81" s="237">
        <v>0</v>
      </c>
      <c r="D81" s="237">
        <v>0</v>
      </c>
      <c r="E81" s="237">
        <v>0</v>
      </c>
      <c r="F81" s="237">
        <v>0</v>
      </c>
      <c r="G81" s="237">
        <v>0</v>
      </c>
      <c r="H81" s="237">
        <v>0</v>
      </c>
      <c r="I81" s="237">
        <v>0</v>
      </c>
      <c r="J81" s="237">
        <v>0</v>
      </c>
      <c r="K81" s="237">
        <v>0</v>
      </c>
      <c r="L81" s="238">
        <v>0</v>
      </c>
      <c r="U81" s="36"/>
      <c r="V81" s="36"/>
      <c r="W81" s="36"/>
      <c r="X81" s="36"/>
      <c r="Y81" s="36"/>
      <c r="Z81" s="36"/>
      <c r="AA81" s="36"/>
    </row>
    <row r="82" spans="1:27" ht="14.5" x14ac:dyDescent="0.35">
      <c r="A82" s="147" t="s">
        <v>149</v>
      </c>
      <c r="B82" s="237">
        <v>0</v>
      </c>
      <c r="C82" s="237">
        <v>0</v>
      </c>
      <c r="D82" s="237">
        <v>0</v>
      </c>
      <c r="E82" s="237">
        <v>0</v>
      </c>
      <c r="F82" s="237">
        <v>0</v>
      </c>
      <c r="G82" s="237">
        <v>0</v>
      </c>
      <c r="H82" s="237">
        <v>0</v>
      </c>
      <c r="I82" s="237">
        <v>0</v>
      </c>
      <c r="J82" s="237">
        <v>0</v>
      </c>
      <c r="K82" s="237">
        <v>0</v>
      </c>
      <c r="L82" s="238">
        <v>0</v>
      </c>
      <c r="U82" s="36"/>
      <c r="V82" s="36"/>
      <c r="W82" s="36"/>
      <c r="X82" s="36"/>
      <c r="Y82" s="36"/>
      <c r="Z82" s="36"/>
      <c r="AA82" s="36"/>
    </row>
    <row r="83" spans="1:27" ht="14.5" x14ac:dyDescent="0.35">
      <c r="A83" s="147" t="s">
        <v>2</v>
      </c>
      <c r="B83" s="237">
        <v>0</v>
      </c>
      <c r="C83" s="237">
        <v>0</v>
      </c>
      <c r="D83" s="237">
        <v>0</v>
      </c>
      <c r="E83" s="237">
        <v>0</v>
      </c>
      <c r="F83" s="237">
        <v>0</v>
      </c>
      <c r="G83" s="237">
        <v>0</v>
      </c>
      <c r="H83" s="237">
        <v>0</v>
      </c>
      <c r="I83" s="237">
        <v>0</v>
      </c>
      <c r="J83" s="237">
        <v>0</v>
      </c>
      <c r="K83" s="237">
        <v>0</v>
      </c>
      <c r="L83" s="238">
        <v>0</v>
      </c>
      <c r="U83" s="36"/>
      <c r="V83" s="36"/>
      <c r="W83" s="36"/>
      <c r="X83" s="36"/>
      <c r="Y83" s="36"/>
      <c r="Z83" s="36"/>
      <c r="AA83" s="36"/>
    </row>
    <row r="84" spans="1:27" ht="14.5" x14ac:dyDescent="0.35">
      <c r="A84" s="147" t="s">
        <v>150</v>
      </c>
      <c r="B84" s="237">
        <v>0</v>
      </c>
      <c r="C84" s="237">
        <v>0</v>
      </c>
      <c r="D84" s="237">
        <v>0</v>
      </c>
      <c r="E84" s="237">
        <v>0</v>
      </c>
      <c r="F84" s="237">
        <v>0</v>
      </c>
      <c r="G84" s="237">
        <v>0</v>
      </c>
      <c r="H84" s="237">
        <v>0</v>
      </c>
      <c r="I84" s="237">
        <v>0</v>
      </c>
      <c r="J84" s="237">
        <v>0</v>
      </c>
      <c r="K84" s="237">
        <v>0</v>
      </c>
      <c r="L84" s="238">
        <v>0</v>
      </c>
      <c r="U84" s="36"/>
      <c r="V84" s="36"/>
      <c r="W84" s="36"/>
      <c r="X84" s="36"/>
      <c r="Y84" s="36"/>
      <c r="Z84" s="36"/>
      <c r="AA84" s="36"/>
    </row>
    <row r="85" spans="1:27" ht="14.5" x14ac:dyDescent="0.35">
      <c r="A85" s="147" t="s">
        <v>151</v>
      </c>
      <c r="B85" s="237">
        <v>0</v>
      </c>
      <c r="C85" s="237">
        <v>0</v>
      </c>
      <c r="D85" s="237">
        <v>0</v>
      </c>
      <c r="E85" s="237">
        <v>0</v>
      </c>
      <c r="F85" s="237">
        <v>0</v>
      </c>
      <c r="G85" s="237">
        <v>0</v>
      </c>
      <c r="H85" s="237">
        <v>0</v>
      </c>
      <c r="I85" s="237">
        <v>0</v>
      </c>
      <c r="J85" s="237">
        <v>0</v>
      </c>
      <c r="K85" s="237">
        <v>0</v>
      </c>
      <c r="L85" s="238">
        <v>0</v>
      </c>
      <c r="U85" s="36"/>
      <c r="V85" s="36"/>
      <c r="W85" s="36"/>
      <c r="X85" s="36"/>
      <c r="Y85" s="36"/>
      <c r="Z85" s="36"/>
      <c r="AA85" s="36"/>
    </row>
    <row r="86" spans="1:27" ht="14.5" x14ac:dyDescent="0.35">
      <c r="A86" s="147" t="s">
        <v>102</v>
      </c>
      <c r="B86" s="237">
        <v>0</v>
      </c>
      <c r="C86" s="237">
        <v>0</v>
      </c>
      <c r="D86" s="237">
        <v>0</v>
      </c>
      <c r="E86" s="237">
        <v>0</v>
      </c>
      <c r="F86" s="237">
        <v>0</v>
      </c>
      <c r="G86" s="237">
        <v>0</v>
      </c>
      <c r="H86" s="237">
        <v>0</v>
      </c>
      <c r="I86" s="237">
        <v>0</v>
      </c>
      <c r="J86" s="237">
        <v>0</v>
      </c>
      <c r="K86" s="237">
        <v>0</v>
      </c>
      <c r="L86" s="238">
        <v>0</v>
      </c>
      <c r="U86" s="36"/>
      <c r="V86" s="36"/>
      <c r="W86" s="36"/>
      <c r="X86" s="36"/>
      <c r="Y86" s="36"/>
      <c r="Z86" s="36"/>
      <c r="AA86" s="36"/>
    </row>
    <row r="87" spans="1:27" ht="14.5" x14ac:dyDescent="0.35">
      <c r="A87" s="329" t="s">
        <v>240</v>
      </c>
      <c r="B87" s="237">
        <v>0</v>
      </c>
      <c r="C87" s="237">
        <v>0</v>
      </c>
      <c r="D87" s="237">
        <v>0</v>
      </c>
      <c r="E87" s="237">
        <v>0</v>
      </c>
      <c r="F87" s="237">
        <v>0</v>
      </c>
      <c r="G87" s="237">
        <v>0</v>
      </c>
      <c r="H87" s="237">
        <v>0</v>
      </c>
      <c r="I87" s="237">
        <v>0</v>
      </c>
      <c r="J87" s="237">
        <v>0</v>
      </c>
      <c r="K87" s="237">
        <v>0</v>
      </c>
      <c r="L87" s="238">
        <v>0</v>
      </c>
      <c r="U87" s="36"/>
      <c r="V87" s="36"/>
      <c r="W87" s="36"/>
      <c r="X87" s="36"/>
      <c r="Y87" s="36"/>
      <c r="Z87" s="36"/>
      <c r="AA87" s="36"/>
    </row>
    <row r="88" spans="1:27" ht="14.5" x14ac:dyDescent="0.35">
      <c r="A88" s="148" t="s">
        <v>43</v>
      </c>
      <c r="B88" s="203">
        <f t="shared" ref="B88:L88" si="9">SUM(B81:B87)</f>
        <v>0</v>
      </c>
      <c r="C88" s="203">
        <f t="shared" si="9"/>
        <v>0</v>
      </c>
      <c r="D88" s="203">
        <f t="shared" si="9"/>
        <v>0</v>
      </c>
      <c r="E88" s="203">
        <f t="shared" si="9"/>
        <v>0</v>
      </c>
      <c r="F88" s="203">
        <f t="shared" si="9"/>
        <v>0</v>
      </c>
      <c r="G88" s="203">
        <f t="shared" si="9"/>
        <v>0</v>
      </c>
      <c r="H88" s="203">
        <f t="shared" si="9"/>
        <v>0</v>
      </c>
      <c r="I88" s="203">
        <f t="shared" si="9"/>
        <v>0</v>
      </c>
      <c r="J88" s="203">
        <f t="shared" si="9"/>
        <v>0</v>
      </c>
      <c r="K88" s="203">
        <f t="shared" si="9"/>
        <v>0</v>
      </c>
      <c r="L88" s="252">
        <f t="shared" si="9"/>
        <v>0</v>
      </c>
      <c r="U88" s="36"/>
      <c r="V88" s="36"/>
      <c r="W88" s="36"/>
      <c r="X88" s="36"/>
      <c r="Y88" s="36"/>
      <c r="Z88" s="36"/>
      <c r="AA88" s="36"/>
    </row>
    <row r="89" spans="1:27" ht="14.5" x14ac:dyDescent="0.35">
      <c r="A89" s="149" t="s">
        <v>3</v>
      </c>
      <c r="B89" s="237">
        <v>0</v>
      </c>
      <c r="C89" s="237">
        <v>0</v>
      </c>
      <c r="D89" s="237">
        <v>0</v>
      </c>
      <c r="E89" s="237">
        <v>0</v>
      </c>
      <c r="F89" s="237">
        <v>0</v>
      </c>
      <c r="G89" s="237">
        <v>0</v>
      </c>
      <c r="H89" s="237">
        <v>0</v>
      </c>
      <c r="I89" s="237">
        <v>0</v>
      </c>
      <c r="J89" s="237">
        <v>0</v>
      </c>
      <c r="K89" s="237">
        <v>0</v>
      </c>
      <c r="L89" s="238">
        <v>0</v>
      </c>
      <c r="U89" s="36"/>
      <c r="V89" s="36"/>
      <c r="W89" s="36"/>
      <c r="X89" s="36"/>
      <c r="Y89" s="36"/>
      <c r="Z89" s="36"/>
      <c r="AA89" s="36"/>
    </row>
    <row r="90" spans="1:27" ht="14.5" x14ac:dyDescent="0.35">
      <c r="A90" s="149" t="s">
        <v>152</v>
      </c>
      <c r="B90" s="237">
        <v>0</v>
      </c>
      <c r="C90" s="237">
        <v>0</v>
      </c>
      <c r="D90" s="237">
        <v>0</v>
      </c>
      <c r="E90" s="237">
        <v>0</v>
      </c>
      <c r="F90" s="237">
        <v>0</v>
      </c>
      <c r="G90" s="237">
        <v>0</v>
      </c>
      <c r="H90" s="237">
        <v>0</v>
      </c>
      <c r="I90" s="237">
        <v>0</v>
      </c>
      <c r="J90" s="237">
        <v>0</v>
      </c>
      <c r="K90" s="237">
        <v>0</v>
      </c>
      <c r="L90" s="238">
        <v>0</v>
      </c>
      <c r="U90" s="36"/>
      <c r="V90" s="36"/>
      <c r="W90" s="36"/>
      <c r="X90" s="36"/>
      <c r="Y90" s="36"/>
      <c r="Z90" s="36"/>
      <c r="AA90" s="36"/>
    </row>
    <row r="91" spans="1:27" ht="14.5" x14ac:dyDescent="0.35">
      <c r="A91" s="149" t="s">
        <v>44</v>
      </c>
      <c r="B91" s="237">
        <v>0</v>
      </c>
      <c r="C91" s="237">
        <v>0</v>
      </c>
      <c r="D91" s="237">
        <v>0</v>
      </c>
      <c r="E91" s="237">
        <v>0</v>
      </c>
      <c r="F91" s="237">
        <v>0</v>
      </c>
      <c r="G91" s="237">
        <v>0</v>
      </c>
      <c r="H91" s="237">
        <v>0</v>
      </c>
      <c r="I91" s="237">
        <v>0</v>
      </c>
      <c r="J91" s="237">
        <v>0</v>
      </c>
      <c r="K91" s="237">
        <v>0</v>
      </c>
      <c r="L91" s="238">
        <v>0</v>
      </c>
      <c r="U91" s="36"/>
      <c r="V91" s="36"/>
      <c r="W91" s="36"/>
      <c r="X91" s="36"/>
      <c r="Y91" s="36"/>
      <c r="Z91" s="36"/>
      <c r="AA91" s="36"/>
    </row>
    <row r="92" spans="1:27" ht="14.5" x14ac:dyDescent="0.35">
      <c r="A92" s="147" t="s">
        <v>4</v>
      </c>
      <c r="B92" s="237">
        <v>0</v>
      </c>
      <c r="C92" s="237">
        <v>0</v>
      </c>
      <c r="D92" s="237">
        <v>0</v>
      </c>
      <c r="E92" s="237">
        <v>0</v>
      </c>
      <c r="F92" s="237">
        <v>0</v>
      </c>
      <c r="G92" s="237">
        <v>0</v>
      </c>
      <c r="H92" s="237">
        <v>0</v>
      </c>
      <c r="I92" s="237">
        <v>0</v>
      </c>
      <c r="J92" s="237">
        <v>0</v>
      </c>
      <c r="K92" s="237">
        <v>0</v>
      </c>
      <c r="L92" s="238">
        <v>0</v>
      </c>
      <c r="U92" s="36"/>
      <c r="V92" s="36"/>
      <c r="W92" s="36"/>
      <c r="X92" s="36"/>
      <c r="Y92" s="36"/>
      <c r="Z92" s="36"/>
      <c r="AA92" s="36"/>
    </row>
    <row r="93" spans="1:27" ht="14.5" x14ac:dyDescent="0.35">
      <c r="A93" s="330" t="s">
        <v>241</v>
      </c>
      <c r="B93" s="237">
        <v>0</v>
      </c>
      <c r="C93" s="237">
        <v>0</v>
      </c>
      <c r="D93" s="237">
        <v>0</v>
      </c>
      <c r="E93" s="237">
        <v>0</v>
      </c>
      <c r="F93" s="237">
        <v>0</v>
      </c>
      <c r="G93" s="237">
        <v>0</v>
      </c>
      <c r="H93" s="237">
        <v>0</v>
      </c>
      <c r="I93" s="237">
        <v>0</v>
      </c>
      <c r="J93" s="237">
        <v>0</v>
      </c>
      <c r="K93" s="237">
        <v>0</v>
      </c>
      <c r="L93" s="238">
        <v>0</v>
      </c>
      <c r="U93" s="36"/>
      <c r="V93" s="36"/>
      <c r="W93" s="36"/>
      <c r="X93" s="36"/>
      <c r="Y93" s="36"/>
      <c r="Z93" s="36"/>
      <c r="AA93" s="36"/>
    </row>
    <row r="94" spans="1:27" ht="14.5" x14ac:dyDescent="0.35">
      <c r="A94" s="148" t="s">
        <v>45</v>
      </c>
      <c r="B94" s="242">
        <f t="shared" ref="B94:L94" si="10">SUM(B90:B93)</f>
        <v>0</v>
      </c>
      <c r="C94" s="242">
        <f t="shared" si="10"/>
        <v>0</v>
      </c>
      <c r="D94" s="242">
        <f t="shared" si="10"/>
        <v>0</v>
      </c>
      <c r="E94" s="242">
        <f t="shared" si="10"/>
        <v>0</v>
      </c>
      <c r="F94" s="242">
        <f t="shared" si="10"/>
        <v>0</v>
      </c>
      <c r="G94" s="242">
        <f t="shared" si="10"/>
        <v>0</v>
      </c>
      <c r="H94" s="242">
        <f t="shared" si="10"/>
        <v>0</v>
      </c>
      <c r="I94" s="242">
        <f t="shared" si="10"/>
        <v>0</v>
      </c>
      <c r="J94" s="242">
        <f t="shared" si="10"/>
        <v>0</v>
      </c>
      <c r="K94" s="242">
        <f t="shared" si="10"/>
        <v>0</v>
      </c>
      <c r="L94" s="243">
        <f t="shared" si="10"/>
        <v>0</v>
      </c>
      <c r="U94" s="36"/>
      <c r="V94" s="36"/>
      <c r="W94" s="36"/>
      <c r="X94" s="36"/>
      <c r="Y94" s="36"/>
      <c r="Z94" s="36"/>
      <c r="AA94" s="36"/>
    </row>
    <row r="95" spans="1:27" ht="14.5" x14ac:dyDescent="0.35">
      <c r="A95" s="147" t="s">
        <v>6</v>
      </c>
      <c r="B95" s="237">
        <v>0</v>
      </c>
      <c r="C95" s="237">
        <v>0</v>
      </c>
      <c r="D95" s="237">
        <v>0</v>
      </c>
      <c r="E95" s="237">
        <v>0</v>
      </c>
      <c r="F95" s="237">
        <v>0</v>
      </c>
      <c r="G95" s="237">
        <v>0</v>
      </c>
      <c r="H95" s="237">
        <v>0</v>
      </c>
      <c r="I95" s="237">
        <v>0</v>
      </c>
      <c r="J95" s="237">
        <v>0</v>
      </c>
      <c r="K95" s="237">
        <v>0</v>
      </c>
      <c r="L95" s="238">
        <v>0</v>
      </c>
      <c r="U95" s="36"/>
      <c r="V95" s="36"/>
      <c r="W95" s="36"/>
      <c r="X95" s="36"/>
      <c r="Y95" s="36"/>
      <c r="Z95" s="36"/>
      <c r="AA95" s="36"/>
    </row>
    <row r="96" spans="1:27" ht="14.5" x14ac:dyDescent="0.35">
      <c r="A96" s="148" t="s">
        <v>153</v>
      </c>
      <c r="B96" s="211">
        <f t="shared" ref="B96:L96" si="11">B88-SUM(B89:B93)-B95</f>
        <v>0</v>
      </c>
      <c r="C96" s="211">
        <f t="shared" si="11"/>
        <v>0</v>
      </c>
      <c r="D96" s="211">
        <f t="shared" si="11"/>
        <v>0</v>
      </c>
      <c r="E96" s="211">
        <f t="shared" si="11"/>
        <v>0</v>
      </c>
      <c r="F96" s="211">
        <f t="shared" si="11"/>
        <v>0</v>
      </c>
      <c r="G96" s="211">
        <f t="shared" si="11"/>
        <v>0</v>
      </c>
      <c r="H96" s="211">
        <f t="shared" si="11"/>
        <v>0</v>
      </c>
      <c r="I96" s="211">
        <f t="shared" si="11"/>
        <v>0</v>
      </c>
      <c r="J96" s="211">
        <f t="shared" si="11"/>
        <v>0</v>
      </c>
      <c r="K96" s="211">
        <f t="shared" si="11"/>
        <v>0</v>
      </c>
      <c r="L96" s="253">
        <f t="shared" si="11"/>
        <v>0</v>
      </c>
      <c r="U96" s="36"/>
      <c r="V96" s="36"/>
      <c r="W96" s="36"/>
      <c r="X96" s="36"/>
      <c r="Y96" s="36"/>
      <c r="Z96" s="36"/>
      <c r="AA96" s="36"/>
    </row>
    <row r="97" spans="1:28" ht="14.5" x14ac:dyDescent="0.35">
      <c r="A97" s="148" t="s">
        <v>154</v>
      </c>
      <c r="B97" s="242">
        <f>B96+B95</f>
        <v>0</v>
      </c>
      <c r="C97" s="242">
        <f t="shared" ref="C97:L97" si="12">C96+C95</f>
        <v>0</v>
      </c>
      <c r="D97" s="242">
        <f t="shared" si="12"/>
        <v>0</v>
      </c>
      <c r="E97" s="242">
        <f t="shared" si="12"/>
        <v>0</v>
      </c>
      <c r="F97" s="242">
        <f t="shared" si="12"/>
        <v>0</v>
      </c>
      <c r="G97" s="242">
        <f t="shared" si="12"/>
        <v>0</v>
      </c>
      <c r="H97" s="242">
        <f t="shared" si="12"/>
        <v>0</v>
      </c>
      <c r="I97" s="242">
        <f t="shared" si="12"/>
        <v>0</v>
      </c>
      <c r="J97" s="242">
        <f t="shared" si="12"/>
        <v>0</v>
      </c>
      <c r="K97" s="242">
        <f t="shared" si="12"/>
        <v>0</v>
      </c>
      <c r="L97" s="243">
        <f t="shared" si="12"/>
        <v>0</v>
      </c>
      <c r="U97" s="36"/>
      <c r="V97" s="36"/>
      <c r="W97" s="36"/>
      <c r="X97" s="36"/>
      <c r="Y97" s="36"/>
      <c r="Z97" s="36"/>
      <c r="AA97" s="36"/>
    </row>
    <row r="98" spans="1:28" s="232" customFormat="1" ht="14.5" x14ac:dyDescent="0.35">
      <c r="A98" s="150" t="s">
        <v>46</v>
      </c>
      <c r="B98" s="15">
        <v>0</v>
      </c>
      <c r="C98" s="15">
        <v>0</v>
      </c>
      <c r="D98" s="15">
        <v>0</v>
      </c>
      <c r="E98" s="15">
        <v>0</v>
      </c>
      <c r="F98" s="15">
        <v>0</v>
      </c>
      <c r="G98" s="15">
        <v>0</v>
      </c>
      <c r="H98" s="15">
        <v>0</v>
      </c>
      <c r="I98" s="15">
        <v>0</v>
      </c>
      <c r="J98" s="15">
        <v>0</v>
      </c>
      <c r="K98" s="15">
        <v>0</v>
      </c>
      <c r="L98" s="109">
        <v>0</v>
      </c>
      <c r="U98" s="233"/>
      <c r="V98" s="233"/>
      <c r="W98" s="233"/>
      <c r="X98" s="233"/>
      <c r="Y98" s="233"/>
      <c r="Z98" s="233"/>
      <c r="AA98" s="233"/>
    </row>
    <row r="99" spans="1:28" s="232" customFormat="1" ht="14.5" x14ac:dyDescent="0.35">
      <c r="A99" s="150" t="s">
        <v>148</v>
      </c>
      <c r="B99" s="15">
        <v>0</v>
      </c>
      <c r="C99" s="15">
        <v>0</v>
      </c>
      <c r="D99" s="15">
        <v>0</v>
      </c>
      <c r="E99" s="15">
        <v>0</v>
      </c>
      <c r="F99" s="15">
        <v>0</v>
      </c>
      <c r="G99" s="15">
        <v>0</v>
      </c>
      <c r="H99" s="15">
        <v>0</v>
      </c>
      <c r="I99" s="15">
        <v>0</v>
      </c>
      <c r="J99" s="15">
        <v>0</v>
      </c>
      <c r="K99" s="15">
        <v>0</v>
      </c>
      <c r="L99" s="109">
        <v>0</v>
      </c>
      <c r="U99" s="233"/>
      <c r="V99" s="233"/>
      <c r="W99" s="233"/>
      <c r="X99" s="233"/>
      <c r="Y99" s="233"/>
      <c r="Z99" s="233"/>
      <c r="AA99" s="233"/>
    </row>
    <row r="100" spans="1:28" s="110" customFormat="1" ht="14.5" x14ac:dyDescent="0.35">
      <c r="A100" s="234" t="s">
        <v>40</v>
      </c>
      <c r="B100" s="9">
        <f t="shared" ref="B100:L100" si="13">IF(B79=0,0,B98/B79)</f>
        <v>0</v>
      </c>
      <c r="C100" s="9">
        <f t="shared" si="13"/>
        <v>0</v>
      </c>
      <c r="D100" s="9">
        <f t="shared" si="13"/>
        <v>0</v>
      </c>
      <c r="E100" s="9">
        <f t="shared" si="13"/>
        <v>0</v>
      </c>
      <c r="F100" s="9">
        <f t="shared" si="13"/>
        <v>0</v>
      </c>
      <c r="G100" s="9">
        <f t="shared" si="13"/>
        <v>0</v>
      </c>
      <c r="H100" s="9">
        <f t="shared" si="13"/>
        <v>0</v>
      </c>
      <c r="I100" s="9">
        <f t="shared" si="13"/>
        <v>0</v>
      </c>
      <c r="J100" s="9">
        <f t="shared" si="13"/>
        <v>0</v>
      </c>
      <c r="K100" s="9">
        <f t="shared" si="13"/>
        <v>0</v>
      </c>
      <c r="L100" s="10">
        <f t="shared" si="13"/>
        <v>0</v>
      </c>
      <c r="U100" s="235"/>
      <c r="V100" s="235"/>
      <c r="W100" s="235"/>
      <c r="X100" s="235"/>
      <c r="Y100" s="235"/>
      <c r="Z100" s="235"/>
      <c r="AA100" s="235"/>
    </row>
    <row r="101" spans="1:28" s="110" customFormat="1" ht="14.5" x14ac:dyDescent="0.35">
      <c r="A101" s="234" t="s">
        <v>30</v>
      </c>
      <c r="B101" s="9">
        <f t="shared" ref="B101:L101" si="14">IF(B79=0,0,B99/B79)</f>
        <v>0</v>
      </c>
      <c r="C101" s="9">
        <f t="shared" si="14"/>
        <v>0</v>
      </c>
      <c r="D101" s="9">
        <f t="shared" si="14"/>
        <v>0</v>
      </c>
      <c r="E101" s="9">
        <f t="shared" si="14"/>
        <v>0</v>
      </c>
      <c r="F101" s="9">
        <f t="shared" si="14"/>
        <v>0</v>
      </c>
      <c r="G101" s="9">
        <f t="shared" si="14"/>
        <v>0</v>
      </c>
      <c r="H101" s="9">
        <f t="shared" si="14"/>
        <v>0</v>
      </c>
      <c r="I101" s="9">
        <f t="shared" si="14"/>
        <v>0</v>
      </c>
      <c r="J101" s="9">
        <f t="shared" si="14"/>
        <v>0</v>
      </c>
      <c r="K101" s="9">
        <f t="shared" si="14"/>
        <v>0</v>
      </c>
      <c r="L101" s="10">
        <f t="shared" si="14"/>
        <v>0</v>
      </c>
      <c r="U101" s="235"/>
      <c r="V101" s="235"/>
      <c r="W101" s="235"/>
      <c r="X101" s="235"/>
      <c r="Y101" s="235"/>
      <c r="Z101" s="235"/>
      <c r="AA101" s="235"/>
    </row>
    <row r="102" spans="1:28" ht="14.5" x14ac:dyDescent="0.35">
      <c r="A102" s="147" t="s">
        <v>47</v>
      </c>
      <c r="B102" s="237">
        <v>0</v>
      </c>
      <c r="C102" s="237">
        <v>0</v>
      </c>
      <c r="D102" s="237">
        <v>0</v>
      </c>
      <c r="E102" s="237">
        <v>0</v>
      </c>
      <c r="F102" s="237">
        <v>0</v>
      </c>
      <c r="G102" s="237">
        <v>0</v>
      </c>
      <c r="H102" s="237">
        <v>0</v>
      </c>
      <c r="I102" s="237">
        <v>0</v>
      </c>
      <c r="J102" s="237">
        <v>0</v>
      </c>
      <c r="K102" s="237">
        <v>0</v>
      </c>
      <c r="L102" s="238">
        <v>0</v>
      </c>
      <c r="U102" s="36"/>
      <c r="V102" s="36"/>
      <c r="W102" s="36"/>
      <c r="X102" s="36"/>
      <c r="Y102" s="36"/>
      <c r="Z102" s="36"/>
      <c r="AA102" s="36"/>
    </row>
    <row r="103" spans="1:28" s="110" customFormat="1" ht="14.5" x14ac:dyDescent="0.35">
      <c r="A103" s="234" t="s">
        <v>10</v>
      </c>
      <c r="B103" s="9">
        <f>IF((B102+B94)=0,0,B102/(B102+B94))</f>
        <v>0</v>
      </c>
      <c r="C103" s="9">
        <f t="shared" ref="C103:L103" si="15">IF((C102+C94)=0,0,C102/(C102+C94))</f>
        <v>0</v>
      </c>
      <c r="D103" s="9">
        <f t="shared" si="15"/>
        <v>0</v>
      </c>
      <c r="E103" s="9">
        <f t="shared" si="15"/>
        <v>0</v>
      </c>
      <c r="F103" s="9">
        <f t="shared" si="15"/>
        <v>0</v>
      </c>
      <c r="G103" s="9">
        <f t="shared" si="15"/>
        <v>0</v>
      </c>
      <c r="H103" s="9">
        <f t="shared" si="15"/>
        <v>0</v>
      </c>
      <c r="I103" s="9">
        <f t="shared" si="15"/>
        <v>0</v>
      </c>
      <c r="J103" s="9">
        <f t="shared" si="15"/>
        <v>0</v>
      </c>
      <c r="K103" s="9">
        <f t="shared" si="15"/>
        <v>0</v>
      </c>
      <c r="L103" s="10">
        <f t="shared" si="15"/>
        <v>0</v>
      </c>
      <c r="U103" s="235"/>
      <c r="V103" s="235"/>
      <c r="W103" s="235"/>
      <c r="X103" s="235"/>
      <c r="Y103" s="235"/>
      <c r="Z103" s="235"/>
      <c r="AA103" s="235"/>
    </row>
    <row r="104" spans="1:28" ht="15" thickBot="1" x14ac:dyDescent="0.4">
      <c r="A104" s="151" t="s">
        <v>25</v>
      </c>
      <c r="B104" s="250">
        <v>0</v>
      </c>
      <c r="C104" s="250">
        <v>0</v>
      </c>
      <c r="D104" s="250">
        <v>0</v>
      </c>
      <c r="E104" s="250">
        <v>0</v>
      </c>
      <c r="F104" s="250">
        <v>0</v>
      </c>
      <c r="G104" s="250">
        <v>0</v>
      </c>
      <c r="H104" s="250">
        <v>0</v>
      </c>
      <c r="I104" s="250">
        <v>0</v>
      </c>
      <c r="J104" s="250">
        <v>0</v>
      </c>
      <c r="K104" s="250">
        <v>0</v>
      </c>
      <c r="L104" s="251">
        <v>0</v>
      </c>
      <c r="U104" s="36"/>
      <c r="V104" s="36"/>
      <c r="W104" s="36"/>
      <c r="X104" s="36"/>
      <c r="Y104" s="36"/>
      <c r="Z104" s="36"/>
      <c r="AA104" s="36"/>
    </row>
    <row r="105" spans="1:28" s="98" customFormat="1" ht="15" thickBot="1" x14ac:dyDescent="0.4">
      <c r="A105" s="99"/>
      <c r="B105" s="95"/>
      <c r="C105" s="95"/>
      <c r="D105" s="95"/>
      <c r="E105" s="95"/>
      <c r="F105" s="95"/>
      <c r="G105" s="95"/>
      <c r="H105" s="95"/>
      <c r="I105" s="95"/>
      <c r="J105" s="95"/>
      <c r="K105" s="95"/>
      <c r="L105" s="95"/>
      <c r="M105" s="100"/>
      <c r="N105" s="100"/>
      <c r="O105" s="101"/>
      <c r="P105" s="101"/>
      <c r="Q105" s="101"/>
      <c r="R105" s="101"/>
      <c r="S105" s="101"/>
      <c r="T105" s="101"/>
      <c r="U105" s="101"/>
      <c r="V105" s="101"/>
      <c r="W105" s="101"/>
      <c r="X105" s="101"/>
      <c r="Y105" s="101"/>
      <c r="Z105" s="101"/>
      <c r="AA105" s="101"/>
    </row>
    <row r="106" spans="1:28" ht="15" hidden="1" thickBot="1" x14ac:dyDescent="0.4">
      <c r="A106" s="27"/>
      <c r="B106" s="42" t="str">
        <f>RIGHT(B107,7)</f>
        <v>(B 4.2)</v>
      </c>
      <c r="C106" s="42" t="str">
        <f>RIGHT(C107,7)</f>
        <v>(B 4.3)</v>
      </c>
      <c r="D106" s="42" t="str">
        <f>RIGHT(D107,7)</f>
        <v>(B 4.4)</v>
      </c>
      <c r="E106" s="42" t="str">
        <f>RIGHT(E107,7)</f>
        <v>(B 4.5)</v>
      </c>
      <c r="F106" s="42" t="str">
        <f>RIGHT(F107,5)</f>
        <v>(B 5)</v>
      </c>
      <c r="G106" s="42" t="str">
        <f>RIGHT(G107,5)</f>
        <v>(B.6)</v>
      </c>
      <c r="H106" s="28"/>
      <c r="I106" s="28"/>
      <c r="J106" s="104"/>
      <c r="K106" s="28"/>
      <c r="L106" s="28"/>
      <c r="M106" s="37"/>
      <c r="N106" s="37"/>
      <c r="O106" s="36"/>
      <c r="P106" s="36"/>
      <c r="Q106" s="36"/>
      <c r="R106" s="36"/>
      <c r="S106" s="36"/>
      <c r="T106" s="36"/>
      <c r="U106" s="36"/>
      <c r="V106" s="36"/>
      <c r="W106" s="36"/>
      <c r="X106" s="36"/>
      <c r="Y106" s="36"/>
      <c r="Z106" s="36"/>
      <c r="AA106" s="36"/>
    </row>
    <row r="107" spans="1:28" ht="61.5" customHeight="1" x14ac:dyDescent="0.35">
      <c r="A107" s="16" t="s">
        <v>31</v>
      </c>
      <c r="B107" s="1" t="s">
        <v>70</v>
      </c>
      <c r="C107" s="2" t="s">
        <v>71</v>
      </c>
      <c r="D107" s="2" t="s">
        <v>72</v>
      </c>
      <c r="E107" s="2" t="s">
        <v>96</v>
      </c>
      <c r="F107" s="2" t="s">
        <v>73</v>
      </c>
      <c r="G107" s="21" t="s">
        <v>74</v>
      </c>
      <c r="H107" s="16" t="s">
        <v>16</v>
      </c>
      <c r="I107" s="16" t="s">
        <v>14</v>
      </c>
      <c r="J107" s="16" t="s">
        <v>20</v>
      </c>
      <c r="K107" s="16" t="s">
        <v>236</v>
      </c>
      <c r="L107" s="28"/>
      <c r="M107" s="28"/>
      <c r="N107" s="37"/>
      <c r="O107" s="37"/>
      <c r="P107" s="36"/>
      <c r="Q107" s="36"/>
      <c r="R107" s="36"/>
      <c r="S107" s="36"/>
      <c r="T107" s="36"/>
      <c r="U107" s="36"/>
      <c r="V107" s="36"/>
      <c r="W107" s="36"/>
      <c r="X107" s="36"/>
      <c r="Y107" s="36"/>
      <c r="Z107" s="36"/>
      <c r="AA107" s="36"/>
      <c r="AB107" s="36"/>
    </row>
    <row r="108" spans="1:28" ht="14.5" x14ac:dyDescent="0.35">
      <c r="A108" s="4" t="s">
        <v>41</v>
      </c>
      <c r="B108" s="317">
        <v>0</v>
      </c>
      <c r="C108" s="318">
        <v>0</v>
      </c>
      <c r="D108" s="318">
        <v>0</v>
      </c>
      <c r="E108" s="318">
        <v>0</v>
      </c>
      <c r="F108" s="318">
        <v>0</v>
      </c>
      <c r="G108" s="318">
        <v>0</v>
      </c>
      <c r="H108" s="107">
        <v>0</v>
      </c>
      <c r="I108" s="71"/>
      <c r="J108" s="66"/>
      <c r="K108" s="64"/>
      <c r="L108" s="95"/>
      <c r="M108" s="28"/>
      <c r="N108" s="37"/>
      <c r="O108" s="37"/>
      <c r="P108" s="36"/>
      <c r="Q108" s="36"/>
      <c r="R108" s="36"/>
      <c r="S108" s="36"/>
      <c r="T108" s="36"/>
      <c r="U108" s="36"/>
      <c r="V108" s="36"/>
      <c r="W108" s="36"/>
      <c r="X108" s="36"/>
      <c r="Y108" s="36"/>
      <c r="Z108" s="36"/>
      <c r="AA108" s="36"/>
      <c r="AB108" s="36"/>
    </row>
    <row r="109" spans="1:28" ht="14.5" x14ac:dyDescent="0.35">
      <c r="A109" s="4" t="s">
        <v>42</v>
      </c>
      <c r="B109" s="152">
        <v>0</v>
      </c>
      <c r="C109" s="60">
        <v>0</v>
      </c>
      <c r="D109" s="60">
        <v>0</v>
      </c>
      <c r="E109" s="60">
        <v>0</v>
      </c>
      <c r="F109" s="60">
        <v>0</v>
      </c>
      <c r="G109" s="60">
        <v>0</v>
      </c>
      <c r="H109" s="107">
        <v>0</v>
      </c>
      <c r="I109" s="71"/>
      <c r="J109" s="24">
        <f t="shared" ref="J109:J118" si="16">SUM(B78:L78,B109:H109)</f>
        <v>0</v>
      </c>
      <c r="K109" s="64"/>
      <c r="L109" s="28"/>
      <c r="M109" s="28"/>
      <c r="N109" s="37"/>
      <c r="O109" s="37"/>
      <c r="P109" s="36"/>
      <c r="Q109" s="36"/>
      <c r="R109" s="36"/>
      <c r="S109" s="36"/>
      <c r="T109" s="36"/>
      <c r="U109" s="36"/>
      <c r="V109" s="36"/>
      <c r="W109" s="36"/>
      <c r="X109" s="36"/>
      <c r="Y109" s="36"/>
      <c r="Z109" s="36"/>
      <c r="AA109" s="36"/>
      <c r="AB109" s="36"/>
    </row>
    <row r="110" spans="1:28" ht="14.5" x14ac:dyDescent="0.35">
      <c r="A110" s="4" t="s">
        <v>226</v>
      </c>
      <c r="B110" s="152">
        <v>0</v>
      </c>
      <c r="C110" s="60">
        <v>0</v>
      </c>
      <c r="D110" s="60">
        <v>0</v>
      </c>
      <c r="E110" s="60">
        <v>0</v>
      </c>
      <c r="F110" s="60">
        <v>0</v>
      </c>
      <c r="G110" s="60">
        <v>0</v>
      </c>
      <c r="H110" s="107">
        <v>0</v>
      </c>
      <c r="I110" s="71"/>
      <c r="J110" s="24">
        <f t="shared" si="16"/>
        <v>0</v>
      </c>
      <c r="K110" s="64"/>
      <c r="L110" s="104"/>
      <c r="M110" s="28"/>
      <c r="N110" s="37"/>
      <c r="O110" s="37"/>
      <c r="P110" s="36"/>
      <c r="Q110" s="36"/>
      <c r="R110" s="36"/>
      <c r="S110" s="36"/>
      <c r="T110" s="36"/>
      <c r="U110" s="36"/>
      <c r="V110" s="36"/>
      <c r="W110" s="36"/>
      <c r="X110" s="36"/>
      <c r="Y110" s="36"/>
      <c r="Z110" s="36"/>
      <c r="AA110" s="36"/>
      <c r="AB110" s="36"/>
    </row>
    <row r="111" spans="1:28" ht="14.5" x14ac:dyDescent="0.35">
      <c r="A111" s="4" t="s">
        <v>147</v>
      </c>
      <c r="B111" s="152">
        <v>0</v>
      </c>
      <c r="C111" s="60">
        <v>0</v>
      </c>
      <c r="D111" s="60">
        <v>0</v>
      </c>
      <c r="E111" s="60">
        <v>0</v>
      </c>
      <c r="F111" s="60">
        <v>0</v>
      </c>
      <c r="G111" s="60">
        <v>0</v>
      </c>
      <c r="H111" s="107">
        <v>0</v>
      </c>
      <c r="I111" s="71"/>
      <c r="J111" s="24">
        <f t="shared" si="16"/>
        <v>0</v>
      </c>
      <c r="K111" s="64"/>
      <c r="L111" s="28"/>
      <c r="M111" s="28"/>
      <c r="N111" s="37"/>
      <c r="O111" s="37"/>
      <c r="P111" s="36"/>
      <c r="Q111" s="36"/>
      <c r="R111" s="36"/>
      <c r="S111" s="36"/>
      <c r="T111" s="36"/>
      <c r="U111" s="36"/>
      <c r="V111" s="36"/>
      <c r="W111" s="36"/>
      <c r="X111" s="36"/>
      <c r="Y111" s="36"/>
      <c r="Z111" s="36"/>
      <c r="AA111" s="36"/>
      <c r="AB111" s="36"/>
    </row>
    <row r="112" spans="1:28" ht="14.5" x14ac:dyDescent="0.35">
      <c r="A112" s="5" t="s">
        <v>1</v>
      </c>
      <c r="B112" s="255">
        <v>0</v>
      </c>
      <c r="C112" s="237">
        <v>0</v>
      </c>
      <c r="D112" s="237">
        <v>0</v>
      </c>
      <c r="E112" s="237">
        <v>0</v>
      </c>
      <c r="F112" s="237">
        <v>0</v>
      </c>
      <c r="G112" s="237">
        <v>0</v>
      </c>
      <c r="H112" s="256">
        <v>0</v>
      </c>
      <c r="I112" s="257"/>
      <c r="J112" s="258">
        <f t="shared" si="16"/>
        <v>0</v>
      </c>
      <c r="K112" s="259"/>
      <c r="L112" s="28"/>
      <c r="M112" s="28"/>
      <c r="N112" s="37"/>
      <c r="O112" s="37"/>
      <c r="P112" s="36"/>
      <c r="Q112" s="36"/>
      <c r="R112" s="36"/>
      <c r="S112" s="36"/>
      <c r="T112" s="36"/>
      <c r="U112" s="36"/>
      <c r="V112" s="36"/>
      <c r="W112" s="36"/>
      <c r="X112" s="36"/>
      <c r="Y112" s="36"/>
      <c r="Z112" s="36"/>
      <c r="AA112" s="36"/>
      <c r="AB112" s="36"/>
    </row>
    <row r="113" spans="1:28" ht="14.5" x14ac:dyDescent="0.35">
      <c r="A113" s="5" t="s">
        <v>149</v>
      </c>
      <c r="B113" s="255">
        <v>0</v>
      </c>
      <c r="C113" s="237">
        <v>0</v>
      </c>
      <c r="D113" s="237">
        <v>0</v>
      </c>
      <c r="E113" s="237">
        <v>0</v>
      </c>
      <c r="F113" s="237">
        <v>0</v>
      </c>
      <c r="G113" s="237">
        <v>0</v>
      </c>
      <c r="H113" s="256">
        <v>0</v>
      </c>
      <c r="I113" s="257"/>
      <c r="J113" s="258">
        <f t="shared" si="16"/>
        <v>0</v>
      </c>
      <c r="K113" s="259"/>
      <c r="L113" s="28"/>
      <c r="M113" s="28"/>
      <c r="N113" s="37"/>
      <c r="O113" s="37"/>
      <c r="P113" s="36"/>
      <c r="Q113" s="36"/>
      <c r="R113" s="36"/>
      <c r="S113" s="36"/>
      <c r="T113" s="36"/>
      <c r="U113" s="36"/>
      <c r="V113" s="36"/>
      <c r="W113" s="36"/>
      <c r="X113" s="36"/>
      <c r="Y113" s="36"/>
      <c r="Z113" s="36"/>
      <c r="AA113" s="36"/>
      <c r="AB113" s="36"/>
    </row>
    <row r="114" spans="1:28" ht="14.5" x14ac:dyDescent="0.35">
      <c r="A114" s="5" t="s">
        <v>2</v>
      </c>
      <c r="B114" s="255">
        <v>0</v>
      </c>
      <c r="C114" s="237">
        <v>0</v>
      </c>
      <c r="D114" s="237">
        <v>0</v>
      </c>
      <c r="E114" s="237">
        <v>0</v>
      </c>
      <c r="F114" s="237">
        <v>0</v>
      </c>
      <c r="G114" s="237">
        <v>0</v>
      </c>
      <c r="H114" s="256">
        <v>0</v>
      </c>
      <c r="I114" s="257"/>
      <c r="J114" s="258">
        <f t="shared" si="16"/>
        <v>0</v>
      </c>
      <c r="K114" s="259"/>
      <c r="L114" s="28"/>
      <c r="M114" s="28"/>
      <c r="N114" s="37"/>
      <c r="O114" s="37"/>
      <c r="P114" s="36"/>
      <c r="Q114" s="36"/>
      <c r="R114" s="36"/>
      <c r="S114" s="36"/>
      <c r="T114" s="36"/>
      <c r="U114" s="36"/>
      <c r="V114" s="36"/>
      <c r="W114" s="36"/>
      <c r="X114" s="36"/>
      <c r="Y114" s="36"/>
      <c r="Z114" s="36"/>
      <c r="AA114" s="36"/>
      <c r="AB114" s="36"/>
    </row>
    <row r="115" spans="1:28" ht="14.5" x14ac:dyDescent="0.35">
      <c r="A115" s="5" t="s">
        <v>150</v>
      </c>
      <c r="B115" s="255">
        <v>0</v>
      </c>
      <c r="C115" s="237">
        <v>0</v>
      </c>
      <c r="D115" s="237">
        <v>0</v>
      </c>
      <c r="E115" s="237">
        <v>0</v>
      </c>
      <c r="F115" s="237">
        <v>0</v>
      </c>
      <c r="G115" s="237">
        <v>0</v>
      </c>
      <c r="H115" s="256">
        <v>0</v>
      </c>
      <c r="I115" s="257"/>
      <c r="J115" s="258">
        <f t="shared" si="16"/>
        <v>0</v>
      </c>
      <c r="K115" s="259"/>
      <c r="L115" s="28"/>
      <c r="M115" s="28"/>
      <c r="N115" s="37"/>
      <c r="O115" s="37"/>
      <c r="P115" s="36"/>
      <c r="Q115" s="36"/>
      <c r="R115" s="36"/>
      <c r="S115" s="36"/>
      <c r="T115" s="36"/>
      <c r="U115" s="36"/>
      <c r="V115" s="36"/>
      <c r="W115" s="36"/>
      <c r="X115" s="36"/>
      <c r="Y115" s="36"/>
      <c r="Z115" s="36"/>
      <c r="AA115" s="36"/>
      <c r="AB115" s="36"/>
    </row>
    <row r="116" spans="1:28" ht="14.5" x14ac:dyDescent="0.35">
      <c r="A116" s="5" t="s">
        <v>151</v>
      </c>
      <c r="B116" s="255">
        <v>0</v>
      </c>
      <c r="C116" s="237">
        <v>0</v>
      </c>
      <c r="D116" s="237">
        <v>0</v>
      </c>
      <c r="E116" s="237">
        <v>0</v>
      </c>
      <c r="F116" s="237">
        <v>0</v>
      </c>
      <c r="G116" s="237">
        <v>0</v>
      </c>
      <c r="H116" s="256">
        <v>0</v>
      </c>
      <c r="I116" s="257"/>
      <c r="J116" s="258">
        <f t="shared" si="16"/>
        <v>0</v>
      </c>
      <c r="K116" s="259"/>
      <c r="L116" s="28"/>
      <c r="M116" s="28"/>
      <c r="N116" s="37"/>
      <c r="O116" s="37"/>
      <c r="P116" s="36"/>
      <c r="Q116" s="36"/>
      <c r="R116" s="36"/>
      <c r="S116" s="36"/>
      <c r="T116" s="36"/>
      <c r="U116" s="36"/>
      <c r="V116" s="36"/>
      <c r="W116" s="36"/>
      <c r="X116" s="36"/>
      <c r="Y116" s="36"/>
      <c r="Z116" s="36"/>
      <c r="AA116" s="36"/>
      <c r="AB116" s="36"/>
    </row>
    <row r="117" spans="1:28" ht="14.5" x14ac:dyDescent="0.35">
      <c r="A117" s="5" t="s">
        <v>102</v>
      </c>
      <c r="B117" s="255">
        <v>0</v>
      </c>
      <c r="C117" s="237">
        <v>0</v>
      </c>
      <c r="D117" s="237">
        <v>0</v>
      </c>
      <c r="E117" s="237">
        <v>0</v>
      </c>
      <c r="F117" s="237">
        <v>0</v>
      </c>
      <c r="G117" s="237">
        <v>0</v>
      </c>
      <c r="H117" s="256">
        <v>0</v>
      </c>
      <c r="I117" s="257"/>
      <c r="J117" s="258">
        <f t="shared" si="16"/>
        <v>0</v>
      </c>
      <c r="K117" s="259"/>
      <c r="L117" s="95"/>
      <c r="M117" s="95"/>
      <c r="N117" s="28"/>
      <c r="O117" s="28"/>
      <c r="P117" s="36"/>
      <c r="Q117" s="36"/>
      <c r="R117" s="36"/>
      <c r="S117" s="36"/>
      <c r="T117" s="36"/>
      <c r="U117" s="36"/>
      <c r="V117" s="36"/>
      <c r="W117" s="36"/>
      <c r="X117" s="36"/>
      <c r="Y117" s="36"/>
      <c r="Z117" s="36"/>
      <c r="AA117" s="36"/>
      <c r="AB117" s="36"/>
    </row>
    <row r="118" spans="1:28" ht="14.5" x14ac:dyDescent="0.35">
      <c r="A118" s="329" t="s">
        <v>240</v>
      </c>
      <c r="B118" s="255">
        <v>0</v>
      </c>
      <c r="C118" s="237">
        <v>0</v>
      </c>
      <c r="D118" s="237">
        <v>0</v>
      </c>
      <c r="E118" s="237">
        <v>0</v>
      </c>
      <c r="F118" s="237">
        <v>0</v>
      </c>
      <c r="G118" s="237">
        <v>0</v>
      </c>
      <c r="H118" s="256">
        <v>0</v>
      </c>
      <c r="I118" s="257"/>
      <c r="J118" s="258">
        <f t="shared" si="16"/>
        <v>0</v>
      </c>
      <c r="K118" s="259"/>
      <c r="L118" s="95"/>
      <c r="M118" s="95"/>
      <c r="N118" s="28"/>
      <c r="O118" s="28"/>
      <c r="P118" s="36"/>
      <c r="Q118" s="36"/>
      <c r="R118" s="36"/>
      <c r="S118" s="36"/>
      <c r="T118" s="36"/>
      <c r="U118" s="36"/>
      <c r="V118" s="36"/>
      <c r="W118" s="36"/>
      <c r="X118" s="36"/>
      <c r="Y118" s="36"/>
      <c r="Z118" s="36"/>
      <c r="AA118" s="36"/>
      <c r="AB118" s="36"/>
    </row>
    <row r="119" spans="1:28" ht="14.5" x14ac:dyDescent="0.35">
      <c r="A119" s="8" t="s">
        <v>43</v>
      </c>
      <c r="B119" s="260">
        <f t="shared" ref="B119:H119" si="17">SUM(B112:B118)</f>
        <v>0</v>
      </c>
      <c r="C119" s="203">
        <f t="shared" si="17"/>
        <v>0</v>
      </c>
      <c r="D119" s="203">
        <f t="shared" si="17"/>
        <v>0</v>
      </c>
      <c r="E119" s="203">
        <f t="shared" si="17"/>
        <v>0</v>
      </c>
      <c r="F119" s="203">
        <f t="shared" si="17"/>
        <v>0</v>
      </c>
      <c r="G119" s="203">
        <f t="shared" si="17"/>
        <v>0</v>
      </c>
      <c r="H119" s="261">
        <f t="shared" si="17"/>
        <v>0</v>
      </c>
      <c r="I119" s="257"/>
      <c r="J119" s="203">
        <f>SUM(J112:J118)</f>
        <v>0</v>
      </c>
      <c r="K119" s="259"/>
      <c r="M119" s="157"/>
      <c r="N119" s="28"/>
      <c r="O119" s="28"/>
      <c r="P119" s="36"/>
      <c r="Q119" s="36"/>
      <c r="R119" s="36"/>
      <c r="S119" s="36"/>
      <c r="T119" s="36"/>
      <c r="U119" s="36"/>
      <c r="V119" s="36"/>
      <c r="W119" s="36"/>
      <c r="X119" s="36"/>
      <c r="Y119" s="36"/>
      <c r="Z119" s="36"/>
      <c r="AA119" s="36"/>
      <c r="AB119" s="36"/>
    </row>
    <row r="120" spans="1:28" ht="14.5" x14ac:dyDescent="0.35">
      <c r="A120" s="6" t="s">
        <v>3</v>
      </c>
      <c r="B120" s="255">
        <v>0</v>
      </c>
      <c r="C120" s="237">
        <v>0</v>
      </c>
      <c r="D120" s="237">
        <v>0</v>
      </c>
      <c r="E120" s="237">
        <v>0</v>
      </c>
      <c r="F120" s="237">
        <v>0</v>
      </c>
      <c r="G120" s="237">
        <v>0</v>
      </c>
      <c r="H120" s="256">
        <v>0</v>
      </c>
      <c r="I120" s="257"/>
      <c r="J120" s="258">
        <f t="shared" ref="J120:J130" si="18">SUM(B89:L89,B120:H120)</f>
        <v>0</v>
      </c>
      <c r="K120" s="259"/>
      <c r="L120" s="95"/>
      <c r="M120" s="156"/>
      <c r="N120" s="97"/>
      <c r="O120" s="158"/>
      <c r="P120" s="36"/>
      <c r="Q120" s="36"/>
      <c r="R120" s="36"/>
      <c r="S120" s="36"/>
      <c r="T120" s="36"/>
      <c r="U120" s="36"/>
      <c r="V120" s="36"/>
      <c r="W120" s="36"/>
      <c r="X120" s="36"/>
      <c r="Y120" s="36"/>
      <c r="Z120" s="36"/>
      <c r="AA120" s="36"/>
      <c r="AB120" s="36"/>
    </row>
    <row r="121" spans="1:28" ht="14.5" x14ac:dyDescent="0.35">
      <c r="A121" s="6" t="s">
        <v>152</v>
      </c>
      <c r="B121" s="255">
        <v>0</v>
      </c>
      <c r="C121" s="237">
        <v>0</v>
      </c>
      <c r="D121" s="237">
        <v>0</v>
      </c>
      <c r="E121" s="237">
        <v>0</v>
      </c>
      <c r="F121" s="237">
        <v>0</v>
      </c>
      <c r="G121" s="237">
        <v>0</v>
      </c>
      <c r="H121" s="256">
        <v>0</v>
      </c>
      <c r="I121" s="257"/>
      <c r="J121" s="258">
        <f t="shared" si="18"/>
        <v>0</v>
      </c>
      <c r="K121" s="259"/>
      <c r="M121" s="156"/>
      <c r="N121" s="97"/>
      <c r="O121" s="28"/>
      <c r="P121" s="36"/>
      <c r="Q121" s="36"/>
      <c r="R121" s="36"/>
      <c r="S121" s="36"/>
      <c r="T121" s="36"/>
      <c r="U121" s="36"/>
      <c r="V121" s="36"/>
      <c r="W121" s="36"/>
      <c r="X121" s="36"/>
      <c r="Y121" s="36"/>
      <c r="Z121" s="36"/>
      <c r="AA121" s="36"/>
      <c r="AB121" s="36"/>
    </row>
    <row r="122" spans="1:28" ht="14.5" x14ac:dyDescent="0.35">
      <c r="A122" s="6" t="s">
        <v>44</v>
      </c>
      <c r="B122" s="255">
        <v>0</v>
      </c>
      <c r="C122" s="237">
        <v>0</v>
      </c>
      <c r="D122" s="237">
        <v>0</v>
      </c>
      <c r="E122" s="237">
        <v>0</v>
      </c>
      <c r="F122" s="237">
        <v>0</v>
      </c>
      <c r="G122" s="237">
        <v>0</v>
      </c>
      <c r="H122" s="256">
        <v>0</v>
      </c>
      <c r="I122" s="257"/>
      <c r="J122" s="258">
        <f t="shared" si="18"/>
        <v>0</v>
      </c>
      <c r="K122" s="259"/>
      <c r="L122" s="95"/>
      <c r="M122" s="155"/>
      <c r="N122" s="97"/>
      <c r="O122" s="158"/>
      <c r="P122" s="36"/>
      <c r="Q122" s="36"/>
      <c r="R122" s="36"/>
      <c r="S122" s="36"/>
      <c r="T122" s="36"/>
      <c r="U122" s="36"/>
      <c r="V122" s="36"/>
      <c r="W122" s="36"/>
      <c r="X122" s="36"/>
      <c r="Y122" s="36"/>
      <c r="Z122" s="36"/>
      <c r="AA122" s="36"/>
      <c r="AB122" s="36"/>
    </row>
    <row r="123" spans="1:28" ht="14.5" x14ac:dyDescent="0.35">
      <c r="A123" s="5" t="s">
        <v>4</v>
      </c>
      <c r="B123" s="255">
        <v>0</v>
      </c>
      <c r="C123" s="237">
        <v>0</v>
      </c>
      <c r="D123" s="237">
        <v>0</v>
      </c>
      <c r="E123" s="237">
        <v>0</v>
      </c>
      <c r="F123" s="237">
        <v>0</v>
      </c>
      <c r="G123" s="237">
        <v>0</v>
      </c>
      <c r="H123" s="256">
        <v>0</v>
      </c>
      <c r="I123" s="257"/>
      <c r="J123" s="258">
        <f t="shared" si="18"/>
        <v>0</v>
      </c>
      <c r="K123" s="259"/>
      <c r="L123" s="95"/>
      <c r="M123" s="156"/>
      <c r="N123" s="96"/>
      <c r="O123" s="158"/>
      <c r="P123" s="36"/>
      <c r="Q123" s="36"/>
      <c r="R123" s="36"/>
      <c r="S123" s="36"/>
      <c r="T123" s="36"/>
      <c r="U123" s="36"/>
      <c r="V123" s="36"/>
      <c r="W123" s="36"/>
      <c r="X123" s="36"/>
      <c r="Y123" s="36"/>
      <c r="Z123" s="36"/>
      <c r="AA123" s="36"/>
      <c r="AB123" s="36"/>
    </row>
    <row r="124" spans="1:28" ht="14.5" x14ac:dyDescent="0.35">
      <c r="A124" s="330" t="s">
        <v>241</v>
      </c>
      <c r="B124" s="255">
        <v>0</v>
      </c>
      <c r="C124" s="237">
        <v>0</v>
      </c>
      <c r="D124" s="237">
        <v>0</v>
      </c>
      <c r="E124" s="237">
        <v>0</v>
      </c>
      <c r="F124" s="237">
        <v>0</v>
      </c>
      <c r="G124" s="237">
        <v>0</v>
      </c>
      <c r="H124" s="256">
        <v>0</v>
      </c>
      <c r="I124" s="257"/>
      <c r="J124" s="258">
        <f t="shared" si="18"/>
        <v>0</v>
      </c>
      <c r="K124" s="259"/>
      <c r="L124" s="95"/>
      <c r="M124" s="95"/>
      <c r="N124" s="97"/>
      <c r="O124" s="158"/>
      <c r="P124" s="36"/>
      <c r="Q124" s="36"/>
      <c r="R124" s="36"/>
      <c r="S124" s="36"/>
      <c r="T124" s="36"/>
      <c r="U124" s="36"/>
      <c r="V124" s="36"/>
      <c r="W124" s="36"/>
      <c r="X124" s="36"/>
      <c r="Y124" s="36"/>
      <c r="Z124" s="36"/>
      <c r="AA124" s="36"/>
      <c r="AB124" s="36"/>
    </row>
    <row r="125" spans="1:28" ht="14.5" x14ac:dyDescent="0.35">
      <c r="A125" s="8" t="s">
        <v>45</v>
      </c>
      <c r="B125" s="262">
        <f t="shared" ref="B125:H125" si="19">SUM(B121:B124)</f>
        <v>0</v>
      </c>
      <c r="C125" s="242">
        <f t="shared" si="19"/>
        <v>0</v>
      </c>
      <c r="D125" s="242">
        <f t="shared" si="19"/>
        <v>0</v>
      </c>
      <c r="E125" s="242">
        <f t="shared" si="19"/>
        <v>0</v>
      </c>
      <c r="F125" s="242">
        <f t="shared" si="19"/>
        <v>0</v>
      </c>
      <c r="G125" s="242">
        <f t="shared" si="19"/>
        <v>0</v>
      </c>
      <c r="H125" s="258">
        <f t="shared" si="19"/>
        <v>0</v>
      </c>
      <c r="I125" s="257"/>
      <c r="J125" s="258">
        <f t="shared" si="18"/>
        <v>0</v>
      </c>
      <c r="K125" s="259"/>
      <c r="L125" s="97"/>
      <c r="M125" s="28"/>
      <c r="N125" s="37"/>
      <c r="O125" s="37"/>
      <c r="P125" s="36"/>
      <c r="Q125" s="36"/>
      <c r="R125" s="36"/>
      <c r="S125" s="36"/>
      <c r="T125" s="36"/>
      <c r="U125" s="36"/>
      <c r="V125" s="36"/>
      <c r="W125" s="36"/>
      <c r="X125" s="36"/>
      <c r="Y125" s="36"/>
      <c r="Z125" s="36"/>
      <c r="AA125" s="36"/>
      <c r="AB125" s="36"/>
    </row>
    <row r="126" spans="1:28" ht="14.5" x14ac:dyDescent="0.35">
      <c r="A126" s="5" t="s">
        <v>6</v>
      </c>
      <c r="B126" s="255">
        <v>0</v>
      </c>
      <c r="C126" s="237">
        <v>0</v>
      </c>
      <c r="D126" s="237">
        <v>0</v>
      </c>
      <c r="E126" s="237">
        <v>0</v>
      </c>
      <c r="F126" s="237">
        <v>0</v>
      </c>
      <c r="G126" s="237">
        <v>0</v>
      </c>
      <c r="H126" s="256">
        <v>0</v>
      </c>
      <c r="I126" s="257"/>
      <c r="J126" s="258">
        <f t="shared" si="18"/>
        <v>0</v>
      </c>
      <c r="K126" s="259"/>
      <c r="L126" s="28"/>
      <c r="M126" s="28"/>
      <c r="N126" s="37"/>
      <c r="O126" s="37"/>
      <c r="P126" s="36"/>
      <c r="Q126" s="36"/>
      <c r="R126" s="36"/>
      <c r="S126" s="36"/>
      <c r="T126" s="36"/>
      <c r="U126" s="36"/>
      <c r="V126" s="36"/>
      <c r="W126" s="36"/>
      <c r="X126" s="36"/>
      <c r="Y126" s="36"/>
      <c r="Z126" s="36"/>
      <c r="AA126" s="36"/>
      <c r="AB126" s="36"/>
    </row>
    <row r="127" spans="1:28" ht="14.5" x14ac:dyDescent="0.35">
      <c r="A127" s="8" t="s">
        <v>153</v>
      </c>
      <c r="B127" s="263">
        <f t="shared" ref="B127:H127" si="20">B119-SUM(B120:B124)-B126</f>
        <v>0</v>
      </c>
      <c r="C127" s="211">
        <f t="shared" si="20"/>
        <v>0</v>
      </c>
      <c r="D127" s="211">
        <f t="shared" si="20"/>
        <v>0</v>
      </c>
      <c r="E127" s="211">
        <f t="shared" si="20"/>
        <v>0</v>
      </c>
      <c r="F127" s="211">
        <f t="shared" si="20"/>
        <v>0</v>
      </c>
      <c r="G127" s="211">
        <f t="shared" si="20"/>
        <v>0</v>
      </c>
      <c r="H127" s="258">
        <f t="shared" si="20"/>
        <v>0</v>
      </c>
      <c r="I127" s="257"/>
      <c r="J127" s="258">
        <f t="shared" si="18"/>
        <v>0</v>
      </c>
      <c r="K127" s="259"/>
      <c r="L127" s="28"/>
      <c r="M127" s="28"/>
      <c r="N127" s="37"/>
      <c r="O127" s="37"/>
      <c r="P127" s="36"/>
      <c r="Q127" s="36"/>
      <c r="R127" s="36"/>
      <c r="S127" s="36"/>
      <c r="T127" s="36"/>
      <c r="U127" s="36"/>
      <c r="V127" s="36"/>
      <c r="W127" s="36"/>
      <c r="X127" s="36"/>
      <c r="Y127" s="36"/>
      <c r="Z127" s="36"/>
      <c r="AA127" s="36"/>
      <c r="AB127" s="36"/>
    </row>
    <row r="128" spans="1:28" ht="14.5" x14ac:dyDescent="0.35">
      <c r="A128" s="8" t="s">
        <v>154</v>
      </c>
      <c r="B128" s="262">
        <f>B127+B126</f>
        <v>0</v>
      </c>
      <c r="C128" s="242">
        <f t="shared" ref="C128:H128" si="21">C127+C126</f>
        <v>0</v>
      </c>
      <c r="D128" s="242">
        <f t="shared" si="21"/>
        <v>0</v>
      </c>
      <c r="E128" s="242">
        <f t="shared" si="21"/>
        <v>0</v>
      </c>
      <c r="F128" s="242">
        <f t="shared" si="21"/>
        <v>0</v>
      </c>
      <c r="G128" s="242">
        <f t="shared" si="21"/>
        <v>0</v>
      </c>
      <c r="H128" s="258">
        <f t="shared" si="21"/>
        <v>0</v>
      </c>
      <c r="I128" s="257"/>
      <c r="J128" s="258">
        <f t="shared" si="18"/>
        <v>0</v>
      </c>
      <c r="K128" s="259"/>
      <c r="L128" s="28"/>
      <c r="M128" s="28"/>
      <c r="N128" s="37"/>
      <c r="O128" s="37"/>
      <c r="P128" s="36"/>
      <c r="Q128" s="36"/>
      <c r="R128" s="36"/>
      <c r="S128" s="36"/>
      <c r="T128" s="36"/>
      <c r="U128" s="36"/>
      <c r="V128" s="36"/>
      <c r="W128" s="36"/>
      <c r="X128" s="36"/>
      <c r="Y128" s="36"/>
      <c r="Z128" s="36"/>
      <c r="AA128" s="36"/>
      <c r="AB128" s="36"/>
    </row>
    <row r="129" spans="1:28" s="232" customFormat="1" ht="14.5" x14ac:dyDescent="0.35">
      <c r="A129" s="142" t="s">
        <v>46</v>
      </c>
      <c r="B129" s="153">
        <v>0</v>
      </c>
      <c r="C129" s="15">
        <v>0</v>
      </c>
      <c r="D129" s="15">
        <v>0</v>
      </c>
      <c r="E129" s="15">
        <v>0</v>
      </c>
      <c r="F129" s="15">
        <v>0</v>
      </c>
      <c r="G129" s="15">
        <v>0</v>
      </c>
      <c r="H129" s="271">
        <v>0</v>
      </c>
      <c r="I129" s="272"/>
      <c r="J129" s="69">
        <f t="shared" si="18"/>
        <v>0</v>
      </c>
      <c r="K129" s="273"/>
      <c r="L129" s="274"/>
      <c r="M129" s="274"/>
      <c r="N129" s="275"/>
      <c r="O129" s="275"/>
      <c r="P129" s="233"/>
      <c r="Q129" s="233"/>
      <c r="R129" s="233"/>
      <c r="S129" s="233"/>
      <c r="T129" s="233"/>
      <c r="U129" s="233"/>
      <c r="V129" s="233"/>
      <c r="W129" s="233"/>
      <c r="X129" s="233"/>
      <c r="Y129" s="233"/>
      <c r="Z129" s="233"/>
      <c r="AA129" s="233"/>
      <c r="AB129" s="233"/>
    </row>
    <row r="130" spans="1:28" s="232" customFormat="1" ht="14.5" x14ac:dyDescent="0.35">
      <c r="A130" s="142" t="s">
        <v>148</v>
      </c>
      <c r="B130" s="153">
        <v>0</v>
      </c>
      <c r="C130" s="15">
        <v>0</v>
      </c>
      <c r="D130" s="15">
        <v>0</v>
      </c>
      <c r="E130" s="15">
        <v>0</v>
      </c>
      <c r="F130" s="15">
        <v>0</v>
      </c>
      <c r="G130" s="15">
        <v>0</v>
      </c>
      <c r="H130" s="271">
        <v>0</v>
      </c>
      <c r="I130" s="272"/>
      <c r="J130" s="69">
        <f t="shared" si="18"/>
        <v>0</v>
      </c>
      <c r="K130" s="273"/>
      <c r="L130" s="274"/>
      <c r="M130" s="274"/>
      <c r="N130" s="275"/>
      <c r="O130" s="275"/>
      <c r="P130" s="233"/>
      <c r="Q130" s="233"/>
      <c r="R130" s="233"/>
      <c r="S130" s="233"/>
      <c r="T130" s="233"/>
      <c r="U130" s="233"/>
      <c r="V130" s="233"/>
      <c r="W130" s="233"/>
      <c r="X130" s="233"/>
      <c r="Y130" s="233"/>
      <c r="Z130" s="233"/>
      <c r="AA130" s="233"/>
      <c r="AB130" s="233"/>
    </row>
    <row r="131" spans="1:28" s="110" customFormat="1" ht="14.5" x14ac:dyDescent="0.35">
      <c r="A131" s="276" t="s">
        <v>40</v>
      </c>
      <c r="B131" s="54">
        <f t="shared" ref="B131:H131" si="22">IF(B110=0,0,B129/B110)</f>
        <v>0</v>
      </c>
      <c r="C131" s="9">
        <f t="shared" si="22"/>
        <v>0</v>
      </c>
      <c r="D131" s="9">
        <f t="shared" si="22"/>
        <v>0</v>
      </c>
      <c r="E131" s="9">
        <f t="shared" si="22"/>
        <v>0</v>
      </c>
      <c r="F131" s="9">
        <f t="shared" si="22"/>
        <v>0</v>
      </c>
      <c r="G131" s="9">
        <f t="shared" si="22"/>
        <v>0</v>
      </c>
      <c r="H131" s="18">
        <f t="shared" si="22"/>
        <v>0</v>
      </c>
      <c r="I131" s="277"/>
      <c r="J131" s="18">
        <f>IF(J110=0,0,J129/J110)</f>
        <v>0</v>
      </c>
      <c r="K131" s="67"/>
      <c r="L131" s="278"/>
      <c r="M131" s="278"/>
      <c r="N131" s="77"/>
      <c r="O131" s="77"/>
      <c r="P131" s="235"/>
      <c r="Q131" s="235"/>
      <c r="R131" s="235"/>
      <c r="S131" s="235"/>
      <c r="T131" s="235"/>
      <c r="U131" s="235"/>
      <c r="V131" s="235"/>
      <c r="W131" s="235"/>
      <c r="X131" s="235"/>
      <c r="Y131" s="235"/>
      <c r="Z131" s="235"/>
      <c r="AA131" s="235"/>
      <c r="AB131" s="235"/>
    </row>
    <row r="132" spans="1:28" s="110" customFormat="1" ht="14.5" x14ac:dyDescent="0.35">
      <c r="A132" s="276" t="s">
        <v>30</v>
      </c>
      <c r="B132" s="54">
        <f t="shared" ref="B132:H132" si="23">IF(B110=0,0,B130/B110)</f>
        <v>0</v>
      </c>
      <c r="C132" s="9">
        <f t="shared" si="23"/>
        <v>0</v>
      </c>
      <c r="D132" s="9">
        <f t="shared" si="23"/>
        <v>0</v>
      </c>
      <c r="E132" s="9">
        <f t="shared" si="23"/>
        <v>0</v>
      </c>
      <c r="F132" s="9">
        <f t="shared" si="23"/>
        <v>0</v>
      </c>
      <c r="G132" s="9">
        <f t="shared" si="23"/>
        <v>0</v>
      </c>
      <c r="H132" s="18">
        <f t="shared" si="23"/>
        <v>0</v>
      </c>
      <c r="I132" s="277"/>
      <c r="J132" s="18">
        <f>IF(J110=0,0,J130/J110)</f>
        <v>0</v>
      </c>
      <c r="K132" s="67"/>
      <c r="L132" s="278"/>
      <c r="M132" s="278"/>
      <c r="N132" s="77"/>
      <c r="O132" s="77"/>
      <c r="P132" s="235"/>
      <c r="Q132" s="235"/>
      <c r="R132" s="235"/>
      <c r="S132" s="235"/>
      <c r="T132" s="235"/>
      <c r="U132" s="235"/>
      <c r="V132" s="235"/>
      <c r="W132" s="235"/>
      <c r="X132" s="235"/>
      <c r="Y132" s="235"/>
      <c r="Z132" s="235"/>
      <c r="AA132" s="235"/>
      <c r="AB132" s="235"/>
    </row>
    <row r="133" spans="1:28" ht="14.5" x14ac:dyDescent="0.35">
      <c r="A133" s="5" t="s">
        <v>47</v>
      </c>
      <c r="B133" s="255">
        <v>0</v>
      </c>
      <c r="C133" s="237">
        <v>0</v>
      </c>
      <c r="D133" s="237">
        <v>0</v>
      </c>
      <c r="E133" s="237">
        <v>0</v>
      </c>
      <c r="F133" s="237">
        <v>0</v>
      </c>
      <c r="G133" s="237">
        <v>0</v>
      </c>
      <c r="H133" s="256">
        <v>0</v>
      </c>
      <c r="I133" s="256">
        <v>0</v>
      </c>
      <c r="J133" s="258">
        <f>SUM(B102:L102,B133:I133)</f>
        <v>0</v>
      </c>
      <c r="K133" s="256">
        <v>0</v>
      </c>
      <c r="L133" s="28"/>
      <c r="M133" s="28"/>
      <c r="N133" s="37"/>
      <c r="O133" s="37"/>
      <c r="P133" s="36"/>
      <c r="Q133" s="36"/>
      <c r="R133" s="36"/>
      <c r="S133" s="36"/>
      <c r="T133" s="36"/>
      <c r="U133" s="36"/>
      <c r="V133" s="36"/>
      <c r="W133" s="36"/>
      <c r="X133" s="36"/>
      <c r="Y133" s="36"/>
      <c r="Z133" s="36"/>
      <c r="AA133" s="36"/>
      <c r="AB133" s="36"/>
    </row>
    <row r="134" spans="1:28" s="110" customFormat="1" ht="14.5" x14ac:dyDescent="0.35">
      <c r="A134" s="276" t="s">
        <v>10</v>
      </c>
      <c r="B134" s="54">
        <f>IF((B133+B125)=0,0,B133/(B133+B125))</f>
        <v>0</v>
      </c>
      <c r="C134" s="9">
        <f t="shared" ref="C134:H134" si="24">IF((C133+C125)=0,0,C133/(C133+C125))</f>
        <v>0</v>
      </c>
      <c r="D134" s="9">
        <f t="shared" si="24"/>
        <v>0</v>
      </c>
      <c r="E134" s="9">
        <f t="shared" si="24"/>
        <v>0</v>
      </c>
      <c r="F134" s="9">
        <f t="shared" si="24"/>
        <v>0</v>
      </c>
      <c r="G134" s="9">
        <f t="shared" si="24"/>
        <v>0</v>
      </c>
      <c r="H134" s="18">
        <f t="shared" si="24"/>
        <v>0</v>
      </c>
      <c r="I134" s="67"/>
      <c r="J134" s="18">
        <f>IF((J133+J125)=0,0,J133/(J133+J125))</f>
        <v>0</v>
      </c>
      <c r="K134" s="67"/>
      <c r="L134" s="278"/>
      <c r="M134" s="278"/>
      <c r="N134" s="77"/>
      <c r="O134" s="77"/>
      <c r="P134" s="235"/>
      <c r="Q134" s="235"/>
      <c r="R134" s="235"/>
      <c r="S134" s="235"/>
      <c r="T134" s="235"/>
      <c r="U134" s="235"/>
      <c r="V134" s="235"/>
      <c r="W134" s="235"/>
      <c r="X134" s="235"/>
      <c r="Y134" s="235"/>
      <c r="Z134" s="235"/>
      <c r="AA134" s="235"/>
      <c r="AB134" s="235"/>
    </row>
    <row r="135" spans="1:28" ht="15" thickBot="1" x14ac:dyDescent="0.4">
      <c r="A135" s="12" t="s">
        <v>25</v>
      </c>
      <c r="B135" s="266">
        <v>0</v>
      </c>
      <c r="C135" s="250">
        <v>0</v>
      </c>
      <c r="D135" s="250">
        <v>0</v>
      </c>
      <c r="E135" s="250">
        <v>0</v>
      </c>
      <c r="F135" s="250">
        <v>0</v>
      </c>
      <c r="G135" s="250">
        <v>0</v>
      </c>
      <c r="H135" s="267">
        <v>0</v>
      </c>
      <c r="I135" s="268"/>
      <c r="J135" s="269">
        <f>SUM(B104:L104,B135:I135)</f>
        <v>0</v>
      </c>
      <c r="K135" s="270"/>
      <c r="L135" s="28"/>
      <c r="M135" s="28"/>
      <c r="N135" s="37"/>
      <c r="O135" s="37"/>
      <c r="P135" s="36"/>
      <c r="Q135" s="36"/>
      <c r="R135" s="36"/>
      <c r="S135" s="36"/>
      <c r="T135" s="36"/>
      <c r="U135" s="36"/>
      <c r="V135" s="36"/>
      <c r="W135" s="36"/>
      <c r="X135" s="36"/>
      <c r="Y135" s="36"/>
      <c r="Z135" s="36"/>
      <c r="AA135" s="36"/>
      <c r="AB135" s="36"/>
    </row>
    <row r="136" spans="1:28" s="98" customFormat="1" ht="15" thickBot="1" x14ac:dyDescent="0.4">
      <c r="A136" s="99"/>
      <c r="B136" s="95"/>
      <c r="C136" s="95"/>
      <c r="D136" s="95"/>
      <c r="E136" s="95"/>
      <c r="F136" s="95"/>
      <c r="G136" s="95"/>
      <c r="H136" s="95"/>
      <c r="I136" s="95"/>
      <c r="J136" s="95"/>
      <c r="K136" s="95"/>
      <c r="L136" s="95"/>
      <c r="M136" s="100"/>
      <c r="N136" s="100"/>
      <c r="O136" s="101"/>
      <c r="P136" s="101"/>
      <c r="Q136" s="101"/>
      <c r="R136" s="101"/>
      <c r="S136" s="101"/>
      <c r="T136" s="101"/>
      <c r="U136" s="101"/>
      <c r="V136" s="101"/>
      <c r="W136" s="101"/>
      <c r="X136" s="101"/>
      <c r="Y136" s="101"/>
      <c r="Z136" s="101"/>
      <c r="AA136" s="101"/>
    </row>
    <row r="137" spans="1:28" ht="13.5" hidden="1" thickBot="1" x14ac:dyDescent="0.35">
      <c r="A137" s="94"/>
      <c r="B137" s="94" t="str">
        <f>LEFT(B138,3)</f>
        <v>CD1</v>
      </c>
      <c r="C137" s="94" t="str">
        <f>LEFT(C138,3)</f>
        <v>CD2</v>
      </c>
      <c r="D137" s="94" t="str">
        <f>LEFT(D138,3)</f>
        <v>CD3</v>
      </c>
      <c r="E137" s="94" t="str">
        <f>LEFT(E138,3)</f>
        <v>CD4</v>
      </c>
      <c r="F137" s="94"/>
      <c r="G137" s="94" t="s">
        <v>110</v>
      </c>
      <c r="H137" s="94"/>
      <c r="I137" s="94"/>
      <c r="J137" s="94"/>
      <c r="K137" s="94"/>
      <c r="L137" s="94"/>
      <c r="M137" s="94"/>
      <c r="N137" s="39"/>
      <c r="O137" s="36"/>
      <c r="P137" s="36"/>
      <c r="Q137" s="36"/>
      <c r="R137" s="36"/>
      <c r="S137" s="36"/>
      <c r="T137" s="36"/>
      <c r="U137" s="36"/>
      <c r="V137" s="36"/>
      <c r="W137" s="36"/>
      <c r="X137" s="36"/>
      <c r="Y137" s="36"/>
      <c r="Z137" s="36"/>
      <c r="AA137" s="36"/>
    </row>
    <row r="138" spans="1:28" ht="60.75" customHeight="1" x14ac:dyDescent="0.35">
      <c r="A138" s="16" t="s">
        <v>31</v>
      </c>
      <c r="B138" s="1" t="s">
        <v>21</v>
      </c>
      <c r="C138" s="2" t="s">
        <v>22</v>
      </c>
      <c r="D138" s="2" t="s">
        <v>23</v>
      </c>
      <c r="E138" s="21" t="s">
        <v>24</v>
      </c>
      <c r="F138" s="16" t="s">
        <v>17</v>
      </c>
      <c r="G138" s="16" t="s">
        <v>18</v>
      </c>
      <c r="H138" s="52" t="s">
        <v>100</v>
      </c>
      <c r="I138" s="1" t="s">
        <v>28</v>
      </c>
      <c r="J138" s="3" t="s">
        <v>29</v>
      </c>
      <c r="K138" s="16" t="s">
        <v>13</v>
      </c>
      <c r="L138" s="52" t="s">
        <v>237</v>
      </c>
      <c r="M138" s="40"/>
      <c r="N138" s="40"/>
      <c r="O138" s="40"/>
      <c r="P138" s="40"/>
      <c r="Q138" s="40"/>
      <c r="R138" s="40"/>
      <c r="S138" s="40"/>
      <c r="T138" s="40"/>
      <c r="U138" s="36"/>
      <c r="V138" s="36"/>
      <c r="W138" s="36"/>
      <c r="X138" s="36"/>
      <c r="Y138" s="36"/>
      <c r="Z138" s="36"/>
      <c r="AA138" s="36"/>
    </row>
    <row r="139" spans="1:28" ht="14.5" x14ac:dyDescent="0.35">
      <c r="A139" s="4" t="s">
        <v>41</v>
      </c>
      <c r="B139" s="152">
        <v>0</v>
      </c>
      <c r="C139" s="60">
        <v>0</v>
      </c>
      <c r="D139" s="60">
        <v>0</v>
      </c>
      <c r="E139" s="60">
        <v>0</v>
      </c>
      <c r="F139" s="24">
        <f t="shared" ref="F139:F141" si="25">SUM(B139:E139)</f>
        <v>0</v>
      </c>
      <c r="G139" s="107">
        <v>0</v>
      </c>
      <c r="H139" s="14">
        <v>0</v>
      </c>
      <c r="I139" s="59"/>
      <c r="J139" s="56"/>
      <c r="K139" s="66"/>
      <c r="L139" s="23"/>
      <c r="M139" s="38"/>
      <c r="N139" s="36"/>
      <c r="O139" s="36"/>
      <c r="P139" s="36"/>
      <c r="Q139" s="36"/>
      <c r="R139" s="36"/>
      <c r="S139" s="36"/>
      <c r="T139" s="36"/>
      <c r="U139" s="36"/>
      <c r="V139" s="36"/>
      <c r="W139" s="36"/>
      <c r="X139" s="36"/>
      <c r="Y139" s="36"/>
      <c r="Z139" s="36"/>
      <c r="AA139" s="36"/>
    </row>
    <row r="140" spans="1:28" ht="14.5" x14ac:dyDescent="0.35">
      <c r="A140" s="4" t="s">
        <v>42</v>
      </c>
      <c r="B140" s="152">
        <v>0</v>
      </c>
      <c r="C140" s="60">
        <v>0</v>
      </c>
      <c r="D140" s="60">
        <v>0</v>
      </c>
      <c r="E140" s="60">
        <v>0</v>
      </c>
      <c r="F140" s="24">
        <f t="shared" si="25"/>
        <v>0</v>
      </c>
      <c r="G140" s="107">
        <v>0</v>
      </c>
      <c r="H140" s="14">
        <v>0</v>
      </c>
      <c r="I140" s="59"/>
      <c r="J140" s="56"/>
      <c r="K140" s="24">
        <f>SUM(F140:H140)</f>
        <v>0</v>
      </c>
      <c r="L140" s="23"/>
      <c r="M140" s="38"/>
      <c r="N140" s="36"/>
      <c r="O140" s="36"/>
      <c r="P140" s="36"/>
      <c r="Q140" s="36"/>
      <c r="R140" s="36"/>
      <c r="S140" s="36"/>
      <c r="T140" s="36"/>
      <c r="U140" s="36"/>
      <c r="V140" s="36"/>
      <c r="W140" s="36"/>
      <c r="X140" s="36"/>
      <c r="Y140" s="36"/>
      <c r="Z140" s="36"/>
      <c r="AA140" s="36"/>
    </row>
    <row r="141" spans="1:28" ht="14.5" x14ac:dyDescent="0.35">
      <c r="A141" s="4" t="s">
        <v>226</v>
      </c>
      <c r="B141" s="152">
        <v>0</v>
      </c>
      <c r="C141" s="60">
        <v>0</v>
      </c>
      <c r="D141" s="60">
        <v>0</v>
      </c>
      <c r="E141" s="60">
        <v>0</v>
      </c>
      <c r="F141" s="24">
        <f t="shared" si="25"/>
        <v>0</v>
      </c>
      <c r="G141" s="107">
        <v>0</v>
      </c>
      <c r="H141" s="14">
        <v>0</v>
      </c>
      <c r="I141" s="59"/>
      <c r="J141" s="56"/>
      <c r="K141" s="24">
        <f>SUM(F141:H141)</f>
        <v>0</v>
      </c>
      <c r="L141" s="23"/>
      <c r="M141" s="38"/>
      <c r="N141" s="36"/>
      <c r="O141" s="36"/>
      <c r="P141" s="36"/>
      <c r="Q141" s="36"/>
      <c r="R141" s="36"/>
      <c r="S141" s="36"/>
      <c r="T141" s="36"/>
      <c r="U141" s="36"/>
      <c r="V141" s="36"/>
      <c r="W141" s="36"/>
      <c r="X141" s="36"/>
      <c r="Y141" s="36"/>
      <c r="Z141" s="36"/>
      <c r="AA141" s="36"/>
    </row>
    <row r="142" spans="1:28" ht="14.5" x14ac:dyDescent="0.35">
      <c r="A142" s="4" t="s">
        <v>147</v>
      </c>
      <c r="B142" s="152">
        <v>0</v>
      </c>
      <c r="C142" s="60">
        <v>0</v>
      </c>
      <c r="D142" s="60">
        <v>0</v>
      </c>
      <c r="E142" s="60">
        <v>0</v>
      </c>
      <c r="F142" s="24">
        <f>SUM(B142:E142)</f>
        <v>0</v>
      </c>
      <c r="G142" s="107">
        <v>0</v>
      </c>
      <c r="H142" s="14">
        <v>0</v>
      </c>
      <c r="I142" s="59"/>
      <c r="J142" s="56"/>
      <c r="K142" s="24">
        <f>SUM(F142:H142)</f>
        <v>0</v>
      </c>
      <c r="L142" s="23"/>
      <c r="M142" s="38"/>
      <c r="N142" s="36"/>
      <c r="O142" s="36"/>
      <c r="P142" s="36"/>
      <c r="Q142" s="36"/>
      <c r="R142" s="36"/>
      <c r="S142" s="36"/>
      <c r="T142" s="36"/>
      <c r="U142" s="36"/>
      <c r="V142" s="36"/>
      <c r="W142" s="36"/>
      <c r="X142" s="36"/>
      <c r="Y142" s="36"/>
      <c r="Z142" s="36"/>
      <c r="AA142" s="36"/>
    </row>
    <row r="143" spans="1:28" ht="14.5" x14ac:dyDescent="0.35">
      <c r="A143" s="279" t="s">
        <v>1</v>
      </c>
      <c r="B143" s="255">
        <v>0</v>
      </c>
      <c r="C143" s="237">
        <v>0</v>
      </c>
      <c r="D143" s="237">
        <v>0</v>
      </c>
      <c r="E143" s="237">
        <v>0</v>
      </c>
      <c r="F143" s="258">
        <f t="shared" ref="F143:F160" si="26">SUM(B143:E143)</f>
        <v>0</v>
      </c>
      <c r="G143" s="256">
        <v>0</v>
      </c>
      <c r="H143" s="280">
        <v>0</v>
      </c>
      <c r="I143" s="281"/>
      <c r="J143" s="282"/>
      <c r="K143" s="258">
        <f>SUM(F143:H143)</f>
        <v>0</v>
      </c>
      <c r="L143" s="283"/>
      <c r="M143" s="38"/>
      <c r="N143" s="41"/>
      <c r="O143" s="36"/>
      <c r="P143" s="36"/>
      <c r="Q143" s="36"/>
      <c r="R143" s="36"/>
      <c r="S143" s="36"/>
      <c r="T143" s="36"/>
      <c r="U143" s="36"/>
      <c r="V143" s="36"/>
      <c r="W143" s="36"/>
      <c r="X143" s="36"/>
      <c r="Y143" s="36"/>
      <c r="Z143" s="36"/>
      <c r="AA143" s="36"/>
    </row>
    <row r="144" spans="1:28" ht="14.5" x14ac:dyDescent="0.35">
      <c r="A144" s="279" t="s">
        <v>149</v>
      </c>
      <c r="B144" s="255">
        <v>0</v>
      </c>
      <c r="C144" s="237">
        <v>0</v>
      </c>
      <c r="D144" s="237">
        <v>0</v>
      </c>
      <c r="E144" s="237">
        <v>0</v>
      </c>
      <c r="F144" s="258">
        <f t="shared" si="26"/>
        <v>0</v>
      </c>
      <c r="G144" s="256">
        <v>0</v>
      </c>
      <c r="H144" s="280">
        <v>0</v>
      </c>
      <c r="I144" s="281"/>
      <c r="J144" s="282"/>
      <c r="K144" s="258">
        <f t="shared" ref="K144:K159" si="27">SUM(F144:H144)</f>
        <v>0</v>
      </c>
      <c r="L144" s="283"/>
      <c r="M144" s="38"/>
      <c r="N144" s="41"/>
      <c r="O144" s="36"/>
      <c r="P144" s="36"/>
      <c r="Q144" s="36"/>
      <c r="R144" s="36"/>
      <c r="S144" s="36"/>
      <c r="T144" s="36"/>
      <c r="U144" s="36"/>
      <c r="V144" s="36"/>
      <c r="W144" s="36"/>
      <c r="X144" s="36"/>
      <c r="Y144" s="36"/>
      <c r="Z144" s="36"/>
      <c r="AA144" s="36"/>
    </row>
    <row r="145" spans="1:27" ht="14.5" x14ac:dyDescent="0.35">
      <c r="A145" s="279" t="s">
        <v>2</v>
      </c>
      <c r="B145" s="255">
        <v>0</v>
      </c>
      <c r="C145" s="237">
        <v>0</v>
      </c>
      <c r="D145" s="237">
        <v>0</v>
      </c>
      <c r="E145" s="237">
        <v>0</v>
      </c>
      <c r="F145" s="258">
        <f t="shared" si="26"/>
        <v>0</v>
      </c>
      <c r="G145" s="256">
        <v>0</v>
      </c>
      <c r="H145" s="280">
        <v>0</v>
      </c>
      <c r="I145" s="281"/>
      <c r="J145" s="282"/>
      <c r="K145" s="258">
        <f t="shared" si="27"/>
        <v>0</v>
      </c>
      <c r="L145" s="283"/>
      <c r="M145" s="38"/>
      <c r="N145" s="41"/>
      <c r="O145" s="105"/>
      <c r="P145" s="36"/>
      <c r="Q145" s="36"/>
      <c r="R145" s="36"/>
      <c r="S145" s="36"/>
      <c r="T145" s="36"/>
      <c r="U145" s="36"/>
      <c r="V145" s="36"/>
      <c r="W145" s="36"/>
      <c r="X145" s="36"/>
      <c r="Y145" s="36"/>
      <c r="Z145" s="36"/>
      <c r="AA145" s="36"/>
    </row>
    <row r="146" spans="1:27" ht="14.5" x14ac:dyDescent="0.35">
      <c r="A146" s="279" t="s">
        <v>150</v>
      </c>
      <c r="B146" s="255">
        <v>0</v>
      </c>
      <c r="C146" s="237">
        <v>0</v>
      </c>
      <c r="D146" s="237">
        <v>0</v>
      </c>
      <c r="E146" s="237">
        <v>0</v>
      </c>
      <c r="F146" s="258">
        <f t="shared" si="26"/>
        <v>0</v>
      </c>
      <c r="G146" s="256">
        <v>0</v>
      </c>
      <c r="H146" s="280">
        <v>0</v>
      </c>
      <c r="I146" s="281"/>
      <c r="J146" s="282"/>
      <c r="K146" s="258">
        <f t="shared" si="27"/>
        <v>0</v>
      </c>
      <c r="L146" s="283"/>
      <c r="M146" s="38"/>
      <c r="N146" s="41"/>
      <c r="O146" s="105"/>
      <c r="P146" s="36"/>
      <c r="Q146" s="36"/>
      <c r="R146" s="36"/>
      <c r="S146" s="36"/>
      <c r="T146" s="36"/>
      <c r="U146" s="36"/>
      <c r="V146" s="36"/>
      <c r="W146" s="36"/>
      <c r="X146" s="36"/>
      <c r="Y146" s="36"/>
      <c r="Z146" s="36"/>
      <c r="AA146" s="36"/>
    </row>
    <row r="147" spans="1:27" ht="14.5" x14ac:dyDescent="0.35">
      <c r="A147" s="279" t="s">
        <v>151</v>
      </c>
      <c r="B147" s="255">
        <v>0</v>
      </c>
      <c r="C147" s="237">
        <v>0</v>
      </c>
      <c r="D147" s="237">
        <v>0</v>
      </c>
      <c r="E147" s="237">
        <v>0</v>
      </c>
      <c r="F147" s="258">
        <f t="shared" si="26"/>
        <v>0</v>
      </c>
      <c r="G147" s="256">
        <v>0</v>
      </c>
      <c r="H147" s="280">
        <v>0</v>
      </c>
      <c r="I147" s="281"/>
      <c r="J147" s="282"/>
      <c r="K147" s="258">
        <f t="shared" si="27"/>
        <v>0</v>
      </c>
      <c r="L147" s="283"/>
      <c r="M147" s="38"/>
      <c r="N147" s="41"/>
      <c r="O147" s="105"/>
      <c r="P147" s="36"/>
      <c r="Q147" s="36"/>
      <c r="R147" s="36"/>
      <c r="S147" s="36"/>
      <c r="T147" s="36"/>
      <c r="U147" s="36"/>
      <c r="V147" s="36"/>
      <c r="W147" s="36"/>
      <c r="X147" s="36"/>
      <c r="Y147" s="36"/>
      <c r="Z147" s="36"/>
      <c r="AA147" s="36"/>
    </row>
    <row r="148" spans="1:27" ht="14.5" x14ac:dyDescent="0.35">
      <c r="A148" s="279" t="s">
        <v>102</v>
      </c>
      <c r="B148" s="255">
        <v>0</v>
      </c>
      <c r="C148" s="237">
        <v>0</v>
      </c>
      <c r="D148" s="237">
        <v>0</v>
      </c>
      <c r="E148" s="237">
        <v>0</v>
      </c>
      <c r="F148" s="258">
        <f t="shared" si="26"/>
        <v>0</v>
      </c>
      <c r="G148" s="256">
        <v>0</v>
      </c>
      <c r="H148" s="280">
        <v>0</v>
      </c>
      <c r="I148" s="281"/>
      <c r="J148" s="282"/>
      <c r="K148" s="258">
        <f t="shared" si="27"/>
        <v>0</v>
      </c>
      <c r="L148" s="283"/>
      <c r="M148" s="95"/>
      <c r="N148" s="95"/>
      <c r="O148" s="28"/>
      <c r="P148" s="28"/>
      <c r="Q148" s="36"/>
      <c r="R148" s="36"/>
      <c r="S148" s="36"/>
      <c r="T148" s="36"/>
      <c r="U148" s="36"/>
      <c r="V148" s="36"/>
      <c r="W148" s="36"/>
      <c r="X148" s="36"/>
      <c r="Y148" s="36"/>
      <c r="Z148" s="36"/>
      <c r="AA148" s="36"/>
    </row>
    <row r="149" spans="1:27" ht="14.5" x14ac:dyDescent="0.35">
      <c r="A149" s="329" t="s">
        <v>240</v>
      </c>
      <c r="B149" s="255">
        <v>0</v>
      </c>
      <c r="C149" s="237">
        <v>0</v>
      </c>
      <c r="D149" s="237">
        <v>0</v>
      </c>
      <c r="E149" s="237">
        <v>0</v>
      </c>
      <c r="F149" s="258">
        <f t="shared" si="26"/>
        <v>0</v>
      </c>
      <c r="G149" s="256">
        <v>0</v>
      </c>
      <c r="H149" s="280">
        <v>0</v>
      </c>
      <c r="I149" s="281"/>
      <c r="J149" s="282"/>
      <c r="K149" s="258">
        <f t="shared" si="27"/>
        <v>0</v>
      </c>
      <c r="L149" s="283"/>
      <c r="M149" s="95"/>
      <c r="N149" s="95"/>
      <c r="O149" s="28"/>
      <c r="P149" s="28"/>
      <c r="Q149" s="36"/>
      <c r="R149" s="36"/>
      <c r="S149" s="36"/>
      <c r="T149" s="36"/>
      <c r="U149" s="36"/>
      <c r="V149" s="36"/>
      <c r="W149" s="36"/>
      <c r="X149" s="36"/>
      <c r="Y149" s="36"/>
      <c r="Z149" s="36"/>
      <c r="AA149" s="36"/>
    </row>
    <row r="150" spans="1:27" ht="14.5" x14ac:dyDescent="0.35">
      <c r="A150" s="284" t="s">
        <v>43</v>
      </c>
      <c r="B150" s="260">
        <f>SUM(B143:B149)</f>
        <v>0</v>
      </c>
      <c r="C150" s="203">
        <f>SUM(C143:C149)</f>
        <v>0</v>
      </c>
      <c r="D150" s="203">
        <f>SUM(D143:D149)</f>
        <v>0</v>
      </c>
      <c r="E150" s="203">
        <f>SUM(E143:E149)</f>
        <v>0</v>
      </c>
      <c r="F150" s="258">
        <f t="shared" si="26"/>
        <v>0</v>
      </c>
      <c r="G150" s="261">
        <f>SUM(G143:G149)</f>
        <v>0</v>
      </c>
      <c r="H150" s="203">
        <f>SUM(H143:H149)</f>
        <v>0</v>
      </c>
      <c r="I150" s="281"/>
      <c r="J150" s="282"/>
      <c r="K150" s="252">
        <f>SUM(K143:K149)</f>
        <v>0</v>
      </c>
      <c r="L150" s="283"/>
      <c r="N150" s="157"/>
      <c r="O150" s="28"/>
      <c r="P150" s="28"/>
      <c r="Q150" s="36"/>
      <c r="R150" s="36"/>
      <c r="S150" s="36"/>
      <c r="T150" s="36"/>
      <c r="U150" s="36"/>
      <c r="V150" s="36"/>
      <c r="W150" s="36"/>
      <c r="X150" s="36"/>
      <c r="Y150" s="36"/>
      <c r="Z150" s="36"/>
      <c r="AA150" s="36"/>
    </row>
    <row r="151" spans="1:27" ht="14.5" x14ac:dyDescent="0.35">
      <c r="A151" s="285" t="s">
        <v>3</v>
      </c>
      <c r="B151" s="255">
        <v>0</v>
      </c>
      <c r="C151" s="237">
        <v>0</v>
      </c>
      <c r="D151" s="237">
        <v>0</v>
      </c>
      <c r="E151" s="237">
        <v>0</v>
      </c>
      <c r="F151" s="258">
        <f t="shared" si="26"/>
        <v>0</v>
      </c>
      <c r="G151" s="256">
        <v>0</v>
      </c>
      <c r="H151" s="280">
        <v>0</v>
      </c>
      <c r="I151" s="281"/>
      <c r="J151" s="282"/>
      <c r="K151" s="258">
        <f t="shared" si="27"/>
        <v>0</v>
      </c>
      <c r="L151" s="283"/>
      <c r="M151" s="95"/>
      <c r="N151" s="156"/>
      <c r="O151" s="97"/>
      <c r="P151" s="158"/>
      <c r="Q151" s="36"/>
      <c r="R151" s="36"/>
      <c r="S151" s="36"/>
      <c r="T151" s="101"/>
      <c r="U151" s="36"/>
      <c r="V151" s="36"/>
      <c r="W151" s="36"/>
      <c r="X151" s="36"/>
      <c r="Y151" s="36"/>
      <c r="Z151" s="36"/>
      <c r="AA151" s="36"/>
    </row>
    <row r="152" spans="1:27" ht="14.5" x14ac:dyDescent="0.35">
      <c r="A152" s="285" t="s">
        <v>152</v>
      </c>
      <c r="B152" s="255">
        <v>0</v>
      </c>
      <c r="C152" s="237">
        <v>0</v>
      </c>
      <c r="D152" s="237">
        <v>0</v>
      </c>
      <c r="E152" s="237">
        <v>0</v>
      </c>
      <c r="F152" s="258"/>
      <c r="G152" s="256">
        <v>0</v>
      </c>
      <c r="H152" s="280">
        <v>0</v>
      </c>
      <c r="I152" s="281"/>
      <c r="J152" s="282"/>
      <c r="K152" s="258">
        <f t="shared" si="27"/>
        <v>0</v>
      </c>
      <c r="L152" s="283"/>
      <c r="N152" s="156"/>
      <c r="O152" s="97"/>
      <c r="P152" s="28"/>
      <c r="Q152" s="36"/>
      <c r="R152" s="36"/>
      <c r="S152" s="36"/>
      <c r="T152" s="101"/>
      <c r="U152" s="36"/>
      <c r="V152" s="36"/>
      <c r="W152" s="36"/>
      <c r="X152" s="36"/>
      <c r="Y152" s="36"/>
      <c r="Z152" s="36"/>
      <c r="AA152" s="36"/>
    </row>
    <row r="153" spans="1:27" ht="14.5" x14ac:dyDescent="0.35">
      <c r="A153" s="285" t="s">
        <v>44</v>
      </c>
      <c r="B153" s="255">
        <v>0</v>
      </c>
      <c r="C153" s="237">
        <v>0</v>
      </c>
      <c r="D153" s="237">
        <v>0</v>
      </c>
      <c r="E153" s="237">
        <v>0</v>
      </c>
      <c r="F153" s="258">
        <f t="shared" si="26"/>
        <v>0</v>
      </c>
      <c r="G153" s="256">
        <v>0</v>
      </c>
      <c r="H153" s="280">
        <v>0</v>
      </c>
      <c r="I153" s="281"/>
      <c r="J153" s="282"/>
      <c r="K153" s="258">
        <f t="shared" si="27"/>
        <v>0</v>
      </c>
      <c r="L153" s="283"/>
      <c r="M153" s="95"/>
      <c r="N153" s="155"/>
      <c r="O153" s="97"/>
      <c r="P153" s="158"/>
      <c r="Q153" s="36"/>
      <c r="R153" s="36"/>
      <c r="T153" s="98"/>
      <c r="U153" s="36"/>
      <c r="V153" s="36"/>
      <c r="W153" s="36"/>
      <c r="X153" s="36"/>
      <c r="Y153" s="36"/>
      <c r="Z153" s="36"/>
      <c r="AA153" s="36"/>
    </row>
    <row r="154" spans="1:27" ht="14.5" x14ac:dyDescent="0.35">
      <c r="A154" s="279" t="s">
        <v>4</v>
      </c>
      <c r="B154" s="255">
        <v>0</v>
      </c>
      <c r="C154" s="237">
        <v>0</v>
      </c>
      <c r="D154" s="237">
        <v>0</v>
      </c>
      <c r="E154" s="237">
        <v>0</v>
      </c>
      <c r="F154" s="258">
        <f t="shared" si="26"/>
        <v>0</v>
      </c>
      <c r="G154" s="256">
        <v>0</v>
      </c>
      <c r="H154" s="280">
        <v>0</v>
      </c>
      <c r="I154" s="281"/>
      <c r="J154" s="282"/>
      <c r="K154" s="258">
        <f t="shared" si="27"/>
        <v>0</v>
      </c>
      <c r="L154" s="283"/>
      <c r="M154" s="95"/>
      <c r="N154" s="156"/>
      <c r="O154" s="97"/>
      <c r="P154" s="158"/>
      <c r="Q154" s="36"/>
      <c r="R154" s="36"/>
      <c r="S154" s="36"/>
      <c r="T154" s="101"/>
      <c r="U154" s="36"/>
      <c r="V154" s="36"/>
      <c r="W154" s="36"/>
      <c r="X154" s="36"/>
      <c r="Y154" s="36"/>
      <c r="Z154" s="36"/>
      <c r="AA154" s="36"/>
    </row>
    <row r="155" spans="1:27" ht="14.5" x14ac:dyDescent="0.35">
      <c r="A155" s="330" t="s">
        <v>241</v>
      </c>
      <c r="B155" s="255">
        <v>0</v>
      </c>
      <c r="C155" s="237">
        <v>0</v>
      </c>
      <c r="D155" s="237">
        <v>0</v>
      </c>
      <c r="E155" s="237">
        <v>0</v>
      </c>
      <c r="F155" s="258">
        <f>SUM(B155:E155)</f>
        <v>0</v>
      </c>
      <c r="G155" s="256">
        <v>0</v>
      </c>
      <c r="H155" s="280">
        <v>0</v>
      </c>
      <c r="I155" s="281"/>
      <c r="J155" s="282"/>
      <c r="K155" s="258">
        <f t="shared" si="27"/>
        <v>0</v>
      </c>
      <c r="L155" s="283"/>
      <c r="M155" s="95"/>
      <c r="N155" s="95"/>
      <c r="O155" s="97"/>
      <c r="P155" s="158"/>
      <c r="Q155" s="36"/>
      <c r="R155" s="36"/>
      <c r="U155" s="36"/>
      <c r="V155" s="36"/>
      <c r="W155" s="36"/>
      <c r="X155" s="36"/>
      <c r="Y155" s="36"/>
      <c r="Z155" s="36"/>
      <c r="AA155" s="36"/>
    </row>
    <row r="156" spans="1:27" ht="14.5" x14ac:dyDescent="0.35">
      <c r="A156" s="284" t="s">
        <v>45</v>
      </c>
      <c r="B156" s="262">
        <f>SUM(B152:B155)</f>
        <v>0</v>
      </c>
      <c r="C156" s="242">
        <f>SUM(C152:C155)</f>
        <v>0</v>
      </c>
      <c r="D156" s="242">
        <f>SUM(D152:D155)</f>
        <v>0</v>
      </c>
      <c r="E156" s="242">
        <f>SUM(E152:E155)</f>
        <v>0</v>
      </c>
      <c r="F156" s="258">
        <f t="shared" si="26"/>
        <v>0</v>
      </c>
      <c r="G156" s="258">
        <f>SUM(G152:G155)</f>
        <v>0</v>
      </c>
      <c r="H156" s="243">
        <f>SUM(H152:H155)</f>
        <v>0</v>
      </c>
      <c r="I156" s="286"/>
      <c r="J156" s="282"/>
      <c r="K156" s="258">
        <f t="shared" si="27"/>
        <v>0</v>
      </c>
      <c r="L156" s="283"/>
      <c r="M156" s="102"/>
      <c r="N156" s="41"/>
      <c r="O156" s="36"/>
      <c r="P156" s="36"/>
      <c r="Q156" s="36"/>
      <c r="R156" s="36"/>
      <c r="S156" s="36"/>
      <c r="T156" s="36"/>
      <c r="U156" s="36"/>
      <c r="V156" s="36"/>
      <c r="W156" s="36"/>
      <c r="X156" s="36"/>
      <c r="Y156" s="36"/>
      <c r="Z156" s="36"/>
      <c r="AA156" s="36"/>
    </row>
    <row r="157" spans="1:27" ht="14.5" x14ac:dyDescent="0.35">
      <c r="A157" s="279" t="s">
        <v>6</v>
      </c>
      <c r="B157" s="255">
        <v>0</v>
      </c>
      <c r="C157" s="237">
        <v>0</v>
      </c>
      <c r="D157" s="237">
        <v>0</v>
      </c>
      <c r="E157" s="237">
        <v>0</v>
      </c>
      <c r="F157" s="258">
        <f t="shared" si="26"/>
        <v>0</v>
      </c>
      <c r="G157" s="256">
        <v>0</v>
      </c>
      <c r="H157" s="280">
        <v>0</v>
      </c>
      <c r="I157" s="281"/>
      <c r="J157" s="282"/>
      <c r="K157" s="258">
        <f t="shared" si="27"/>
        <v>0</v>
      </c>
      <c r="L157" s="283"/>
      <c r="M157" s="38"/>
      <c r="N157" s="41"/>
      <c r="O157" s="36"/>
      <c r="P157" s="36"/>
      <c r="Q157" s="36"/>
      <c r="R157" s="36"/>
      <c r="S157" s="36"/>
      <c r="T157" s="175"/>
      <c r="U157" s="36"/>
      <c r="V157" s="36"/>
      <c r="W157" s="36"/>
      <c r="X157" s="36"/>
      <c r="Y157" s="36"/>
      <c r="Z157" s="36"/>
      <c r="AA157" s="36"/>
    </row>
    <row r="158" spans="1:27" ht="14.5" x14ac:dyDescent="0.35">
      <c r="A158" s="284" t="s">
        <v>153</v>
      </c>
      <c r="B158" s="263">
        <f>B150-SUM(B151:B155)-B157</f>
        <v>0</v>
      </c>
      <c r="C158" s="211">
        <f>C150-SUM(C151:C155)-C157</f>
        <v>0</v>
      </c>
      <c r="D158" s="211">
        <f>D150-SUM(D151:D155)-D157</f>
        <v>0</v>
      </c>
      <c r="E158" s="211">
        <f>E150-SUM(E151:E155)-E157</f>
        <v>0</v>
      </c>
      <c r="F158" s="258">
        <f t="shared" si="26"/>
        <v>0</v>
      </c>
      <c r="G158" s="265">
        <f>G150-SUM(G151:G155)-G157</f>
        <v>0</v>
      </c>
      <c r="H158" s="253">
        <f>H150-SUM(H151:H155)-H157</f>
        <v>0</v>
      </c>
      <c r="I158" s="281"/>
      <c r="J158" s="282"/>
      <c r="K158" s="258">
        <f t="shared" si="27"/>
        <v>0</v>
      </c>
      <c r="L158" s="283"/>
      <c r="M158" s="38"/>
      <c r="N158" s="41"/>
      <c r="O158" s="36"/>
      <c r="P158" s="36"/>
      <c r="Q158" s="36"/>
      <c r="R158" s="36"/>
      <c r="S158" s="36"/>
      <c r="T158" s="36"/>
      <c r="U158" s="36"/>
      <c r="V158" s="36"/>
      <c r="W158" s="36"/>
      <c r="X158" s="36"/>
      <c r="Y158" s="36"/>
      <c r="Z158" s="36"/>
      <c r="AA158" s="36"/>
    </row>
    <row r="159" spans="1:27" ht="14.5" x14ac:dyDescent="0.35">
      <c r="A159" s="284" t="s">
        <v>154</v>
      </c>
      <c r="B159" s="262">
        <f t="shared" ref="B159:E159" si="28">B158+B157</f>
        <v>0</v>
      </c>
      <c r="C159" s="242">
        <f t="shared" si="28"/>
        <v>0</v>
      </c>
      <c r="D159" s="242">
        <f t="shared" si="28"/>
        <v>0</v>
      </c>
      <c r="E159" s="242">
        <f t="shared" si="28"/>
        <v>0</v>
      </c>
      <c r="F159" s="258">
        <f t="shared" si="26"/>
        <v>0</v>
      </c>
      <c r="G159" s="258">
        <f t="shared" ref="G159" si="29">G158+G157</f>
        <v>0</v>
      </c>
      <c r="H159" s="243">
        <f t="shared" ref="H159" si="30">H158+H157</f>
        <v>0</v>
      </c>
      <c r="I159" s="281"/>
      <c r="J159" s="282"/>
      <c r="K159" s="258">
        <f t="shared" si="27"/>
        <v>0</v>
      </c>
      <c r="L159" s="283"/>
      <c r="M159" s="102"/>
      <c r="N159" s="41"/>
      <c r="O159" s="36"/>
      <c r="P159" s="36"/>
      <c r="Q159" s="36"/>
      <c r="R159" s="36"/>
      <c r="S159" s="36"/>
      <c r="T159" s="36"/>
      <c r="U159" s="36"/>
      <c r="V159" s="36"/>
      <c r="W159" s="36"/>
      <c r="X159" s="36"/>
      <c r="Y159" s="36"/>
      <c r="Z159" s="36"/>
      <c r="AA159" s="36"/>
    </row>
    <row r="160" spans="1:27" s="232" customFormat="1" ht="14.5" x14ac:dyDescent="0.35">
      <c r="A160" s="142" t="s">
        <v>46</v>
      </c>
      <c r="B160" s="153">
        <v>0</v>
      </c>
      <c r="C160" s="15">
        <v>0</v>
      </c>
      <c r="D160" s="15">
        <v>0</v>
      </c>
      <c r="E160" s="15">
        <v>0</v>
      </c>
      <c r="F160" s="293">
        <f t="shared" si="26"/>
        <v>0</v>
      </c>
      <c r="G160" s="177">
        <v>0</v>
      </c>
      <c r="H160" s="294">
        <v>0</v>
      </c>
      <c r="I160" s="295"/>
      <c r="J160" s="296"/>
      <c r="K160" s="293">
        <f>SUM(F160:H160)</f>
        <v>0</v>
      </c>
      <c r="L160" s="297"/>
      <c r="M160" s="298"/>
      <c r="N160" s="233"/>
      <c r="O160" s="233"/>
      <c r="P160" s="233"/>
      <c r="Q160" s="233"/>
      <c r="R160" s="233"/>
      <c r="S160" s="233"/>
      <c r="T160" s="233"/>
      <c r="U160" s="233"/>
      <c r="V160" s="233"/>
      <c r="W160" s="233"/>
      <c r="X160" s="233"/>
      <c r="Y160" s="233"/>
      <c r="Z160" s="233"/>
      <c r="AA160" s="233"/>
    </row>
    <row r="161" spans="1:28" s="232" customFormat="1" ht="14.5" x14ac:dyDescent="0.35">
      <c r="A161" s="142" t="s">
        <v>148</v>
      </c>
      <c r="B161" s="153">
        <v>0</v>
      </c>
      <c r="C161" s="15">
        <v>0</v>
      </c>
      <c r="D161" s="15">
        <v>0</v>
      </c>
      <c r="E161" s="15">
        <v>0</v>
      </c>
      <c r="F161" s="293"/>
      <c r="G161" s="177">
        <v>0</v>
      </c>
      <c r="H161" s="294">
        <v>0</v>
      </c>
      <c r="I161" s="295"/>
      <c r="J161" s="296"/>
      <c r="K161" s="293">
        <f>SUM(F161:H161)</f>
        <v>0</v>
      </c>
      <c r="L161" s="297"/>
      <c r="M161" s="298"/>
      <c r="N161" s="233"/>
      <c r="O161" s="233"/>
      <c r="P161" s="233"/>
      <c r="Q161" s="233"/>
      <c r="R161" s="233"/>
      <c r="S161" s="233"/>
      <c r="T161" s="233"/>
      <c r="U161" s="233"/>
      <c r="V161" s="233"/>
      <c r="W161" s="233"/>
      <c r="X161" s="233"/>
      <c r="Y161" s="233"/>
      <c r="Z161" s="233"/>
      <c r="AA161" s="233"/>
    </row>
    <row r="162" spans="1:28" s="110" customFormat="1" ht="14.5" x14ac:dyDescent="0.35">
      <c r="A162" s="276" t="s">
        <v>40</v>
      </c>
      <c r="B162" s="54">
        <f t="shared" ref="B162:H162" si="31">IF(B141=0,0,B160/B141)</f>
        <v>0</v>
      </c>
      <c r="C162" s="9">
        <f t="shared" si="31"/>
        <v>0</v>
      </c>
      <c r="D162" s="9">
        <f t="shared" si="31"/>
        <v>0</v>
      </c>
      <c r="E162" s="9">
        <f t="shared" si="31"/>
        <v>0</v>
      </c>
      <c r="F162" s="18">
        <f t="shared" si="31"/>
        <v>0</v>
      </c>
      <c r="G162" s="18">
        <f t="shared" si="31"/>
        <v>0</v>
      </c>
      <c r="H162" s="10">
        <f t="shared" si="31"/>
        <v>0</v>
      </c>
      <c r="I162" s="299"/>
      <c r="J162" s="300"/>
      <c r="K162" s="18">
        <f>IF(K141=0,0,K160/K141)</f>
        <v>0</v>
      </c>
      <c r="L162" s="70"/>
      <c r="M162" s="301"/>
      <c r="N162" s="235"/>
      <c r="O162" s="235"/>
      <c r="P162" s="235"/>
      <c r="Q162" s="235"/>
      <c r="R162" s="235"/>
      <c r="S162" s="235"/>
      <c r="T162" s="235"/>
      <c r="U162" s="235"/>
      <c r="V162" s="235"/>
      <c r="W162" s="235"/>
      <c r="X162" s="235"/>
      <c r="Y162" s="235"/>
      <c r="Z162" s="235"/>
      <c r="AA162" s="235"/>
    </row>
    <row r="163" spans="1:28" s="110" customFormat="1" ht="14.5" x14ac:dyDescent="0.35">
      <c r="A163" s="276" t="s">
        <v>30</v>
      </c>
      <c r="B163" s="54">
        <f t="shared" ref="B163:H163" si="32">IF(B141=0,0,B161/B141)</f>
        <v>0</v>
      </c>
      <c r="C163" s="9">
        <f t="shared" si="32"/>
        <v>0</v>
      </c>
      <c r="D163" s="9">
        <f t="shared" si="32"/>
        <v>0</v>
      </c>
      <c r="E163" s="9">
        <f t="shared" si="32"/>
        <v>0</v>
      </c>
      <c r="F163" s="18">
        <f t="shared" si="32"/>
        <v>0</v>
      </c>
      <c r="G163" s="18">
        <f t="shared" si="32"/>
        <v>0</v>
      </c>
      <c r="H163" s="10">
        <f t="shared" si="32"/>
        <v>0</v>
      </c>
      <c r="I163" s="299"/>
      <c r="J163" s="300"/>
      <c r="K163" s="18">
        <f>IF(K141=0,0,K161/K141)</f>
        <v>0</v>
      </c>
      <c r="L163" s="70"/>
      <c r="M163" s="235"/>
      <c r="N163" s="235"/>
      <c r="O163" s="235"/>
      <c r="P163" s="235"/>
      <c r="Q163" s="235"/>
      <c r="R163" s="235"/>
      <c r="S163" s="235"/>
      <c r="T163" s="235"/>
      <c r="U163" s="235"/>
      <c r="V163" s="235"/>
      <c r="W163" s="235"/>
      <c r="X163" s="235"/>
      <c r="Y163" s="235"/>
      <c r="Z163" s="235"/>
      <c r="AA163" s="235"/>
    </row>
    <row r="164" spans="1:28" ht="14.5" x14ac:dyDescent="0.35">
      <c r="A164" s="279" t="s">
        <v>47</v>
      </c>
      <c r="B164" s="255">
        <v>0</v>
      </c>
      <c r="C164" s="237">
        <v>0</v>
      </c>
      <c r="D164" s="237">
        <v>0</v>
      </c>
      <c r="E164" s="237">
        <v>0</v>
      </c>
      <c r="F164" s="258">
        <f>SUM(B164:E164)</f>
        <v>0</v>
      </c>
      <c r="G164" s="256">
        <v>0</v>
      </c>
      <c r="H164" s="280">
        <v>0</v>
      </c>
      <c r="I164" s="287"/>
      <c r="J164" s="288"/>
      <c r="K164" s="258">
        <f>SUM(F164,G164,H164,I164,J164)</f>
        <v>0</v>
      </c>
      <c r="L164" s="256">
        <v>0</v>
      </c>
      <c r="M164" s="105"/>
      <c r="N164" s="41"/>
      <c r="O164" s="36"/>
      <c r="P164" s="36"/>
      <c r="Q164" s="36"/>
      <c r="R164" s="36"/>
      <c r="S164" s="36"/>
      <c r="T164" s="36"/>
      <c r="U164" s="36"/>
      <c r="V164" s="36"/>
      <c r="W164" s="36"/>
      <c r="X164" s="36"/>
      <c r="Y164" s="36"/>
      <c r="Z164" s="36"/>
      <c r="AA164" s="36"/>
    </row>
    <row r="165" spans="1:28" s="110" customFormat="1" ht="14.5" x14ac:dyDescent="0.35">
      <c r="A165" s="276" t="s">
        <v>10</v>
      </c>
      <c r="B165" s="54">
        <f t="shared" ref="B165:E165" si="33">IF((B164+B156)=0,0,B164/(B164+B156))</f>
        <v>0</v>
      </c>
      <c r="C165" s="9">
        <f t="shared" si="33"/>
        <v>0</v>
      </c>
      <c r="D165" s="9">
        <f t="shared" si="33"/>
        <v>0</v>
      </c>
      <c r="E165" s="9">
        <f t="shared" si="33"/>
        <v>0</v>
      </c>
      <c r="F165" s="18">
        <f t="shared" ref="F165" si="34">IF((F164+F156)=0,0,F164/(F164+F156))</f>
        <v>0</v>
      </c>
      <c r="G165" s="18">
        <f t="shared" ref="G165" si="35">IF((G164+G156)=0,0,G164/(G164+G156))</f>
        <v>0</v>
      </c>
      <c r="H165" s="10">
        <f t="shared" ref="H165" si="36">IF((H164+H156)=0,0,H164/(H164+H156))</f>
        <v>0</v>
      </c>
      <c r="I165" s="299"/>
      <c r="J165" s="300"/>
      <c r="K165" s="18">
        <f>IF((K164+K156)=0,0,K164/(K164+K156))</f>
        <v>0</v>
      </c>
      <c r="L165" s="70"/>
      <c r="M165" s="235"/>
      <c r="N165" s="235"/>
      <c r="O165" s="235"/>
      <c r="P165" s="235"/>
      <c r="Q165" s="235"/>
      <c r="R165" s="235"/>
      <c r="S165" s="235"/>
      <c r="T165" s="235"/>
      <c r="U165" s="235"/>
      <c r="V165" s="235"/>
      <c r="W165" s="235"/>
      <c r="X165" s="235"/>
      <c r="Y165" s="235"/>
      <c r="Z165" s="235"/>
      <c r="AA165" s="235"/>
    </row>
    <row r="166" spans="1:28" ht="15" thickBot="1" x14ac:dyDescent="0.4">
      <c r="A166" s="289" t="s">
        <v>25</v>
      </c>
      <c r="B166" s="266">
        <v>0</v>
      </c>
      <c r="C166" s="250">
        <v>0</v>
      </c>
      <c r="D166" s="250">
        <v>0</v>
      </c>
      <c r="E166" s="250">
        <v>0</v>
      </c>
      <c r="F166" s="269">
        <f>SUM(B166:E166)</f>
        <v>0</v>
      </c>
      <c r="G166" s="267">
        <v>0</v>
      </c>
      <c r="H166" s="250">
        <v>0</v>
      </c>
      <c r="I166" s="290"/>
      <c r="J166" s="291"/>
      <c r="K166" s="269">
        <f>SUM(F166,G166,H166,I166,J166)</f>
        <v>0</v>
      </c>
      <c r="L166" s="292"/>
      <c r="M166" s="319"/>
      <c r="N166" s="37"/>
      <c r="O166" s="37"/>
      <c r="P166" s="36"/>
      <c r="Q166" s="36"/>
      <c r="R166" s="36"/>
      <c r="S166" s="36"/>
      <c r="T166" s="36"/>
      <c r="U166" s="36"/>
      <c r="V166" s="36"/>
      <c r="W166" s="36"/>
      <c r="X166" s="36"/>
      <c r="Y166" s="36"/>
      <c r="Z166" s="36"/>
      <c r="AA166" s="36"/>
      <c r="AB166" s="36"/>
    </row>
    <row r="167" spans="1:28" ht="13.5" thickBot="1" x14ac:dyDescent="0.35">
      <c r="A167" s="35"/>
      <c r="B167" s="101"/>
      <c r="C167" s="101"/>
      <c r="D167" s="101"/>
      <c r="E167" s="101"/>
      <c r="F167" s="101"/>
      <c r="G167" s="101"/>
      <c r="H167" s="101"/>
      <c r="I167" s="36"/>
      <c r="J167" s="36"/>
      <c r="K167" s="36"/>
      <c r="L167" s="38"/>
      <c r="M167" s="38"/>
      <c r="N167" s="36"/>
      <c r="O167" s="36"/>
      <c r="P167" s="36"/>
      <c r="Q167" s="36"/>
      <c r="R167" s="36"/>
      <c r="S167" s="36"/>
      <c r="T167" s="36"/>
      <c r="U167" s="36"/>
      <c r="V167" s="36"/>
      <c r="W167" s="36"/>
      <c r="X167" s="36"/>
      <c r="Y167" s="36"/>
      <c r="Z167" s="36"/>
      <c r="AA167" s="36"/>
    </row>
    <row r="168" spans="1:28" ht="13.5" hidden="1" thickBot="1" x14ac:dyDescent="0.35">
      <c r="A168" s="35"/>
      <c r="B168" s="42" t="str">
        <f>RIGHT(B169,7)</f>
        <v>(C 1.1)</v>
      </c>
      <c r="C168" s="42" t="str">
        <f t="shared" ref="C168:K168" si="37">RIGHT(C169,7)</f>
        <v>(C 1.2)</v>
      </c>
      <c r="D168" s="42" t="str">
        <f t="shared" si="37"/>
        <v>1) [11]</v>
      </c>
      <c r="E168" s="42" t="str">
        <f t="shared" si="37"/>
        <v>(C 2.2)</v>
      </c>
      <c r="F168" s="42" t="str">
        <f t="shared" si="37"/>
        <v>(C 2.3)</v>
      </c>
      <c r="G168" s="42" t="str">
        <f t="shared" si="37"/>
        <v>(C 3.1)</v>
      </c>
      <c r="H168" s="42" t="str">
        <f t="shared" si="37"/>
        <v>(C 3.2)</v>
      </c>
      <c r="I168" s="42" t="str">
        <f t="shared" si="37"/>
        <v>(C 3.3)</v>
      </c>
      <c r="J168" s="42" t="str">
        <f t="shared" si="37"/>
        <v>(C 3.4)</v>
      </c>
      <c r="K168" s="42" t="str">
        <f t="shared" si="37"/>
        <v>(C 3.5)</v>
      </c>
      <c r="L168" s="42"/>
      <c r="M168" s="38"/>
      <c r="N168" s="36"/>
      <c r="O168" s="36"/>
      <c r="P168" s="36"/>
      <c r="Q168" s="36"/>
      <c r="R168" s="36"/>
      <c r="S168" s="36"/>
      <c r="T168" s="36"/>
      <c r="U168" s="36"/>
      <c r="V168" s="36"/>
      <c r="W168" s="36"/>
      <c r="X168" s="36"/>
      <c r="Y168" s="36"/>
      <c r="Z168" s="36"/>
      <c r="AA168" s="36"/>
    </row>
    <row r="169" spans="1:28" ht="62" x14ac:dyDescent="0.35">
      <c r="A169" s="16" t="s">
        <v>31</v>
      </c>
      <c r="B169" s="1" t="s">
        <v>75</v>
      </c>
      <c r="C169" s="2" t="s">
        <v>76</v>
      </c>
      <c r="D169" s="2" t="s">
        <v>77</v>
      </c>
      <c r="E169" s="2" t="s">
        <v>78</v>
      </c>
      <c r="F169" s="2" t="s">
        <v>79</v>
      </c>
      <c r="G169" s="2" t="s">
        <v>80</v>
      </c>
      <c r="H169" s="2" t="s">
        <v>81</v>
      </c>
      <c r="I169" s="2" t="s">
        <v>82</v>
      </c>
      <c r="J169" s="2" t="s">
        <v>83</v>
      </c>
      <c r="K169" s="2" t="s">
        <v>84</v>
      </c>
      <c r="L169" s="90" t="s">
        <v>85</v>
      </c>
    </row>
    <row r="170" spans="1:28" ht="14.5" x14ac:dyDescent="0.35">
      <c r="A170" s="4" t="s">
        <v>41</v>
      </c>
      <c r="B170" s="152">
        <v>0</v>
      </c>
      <c r="C170" s="60">
        <v>0</v>
      </c>
      <c r="D170" s="60">
        <v>0</v>
      </c>
      <c r="E170" s="60">
        <v>0</v>
      </c>
      <c r="F170" s="60">
        <v>0</v>
      </c>
      <c r="G170" s="60">
        <v>0</v>
      </c>
      <c r="H170" s="60">
        <v>0</v>
      </c>
      <c r="I170" s="60">
        <v>0</v>
      </c>
      <c r="J170" s="60">
        <v>0</v>
      </c>
      <c r="K170" s="60">
        <v>0</v>
      </c>
      <c r="L170" s="91">
        <v>0</v>
      </c>
    </row>
    <row r="171" spans="1:28" ht="14.5" x14ac:dyDescent="0.35">
      <c r="A171" s="4" t="s">
        <v>42</v>
      </c>
      <c r="B171" s="152">
        <v>0</v>
      </c>
      <c r="C171" s="60">
        <v>0</v>
      </c>
      <c r="D171" s="60">
        <v>0</v>
      </c>
      <c r="E171" s="60">
        <v>0</v>
      </c>
      <c r="F171" s="60">
        <v>0</v>
      </c>
      <c r="G171" s="60">
        <v>0</v>
      </c>
      <c r="H171" s="60">
        <v>0</v>
      </c>
      <c r="I171" s="60">
        <v>0</v>
      </c>
      <c r="J171" s="60">
        <v>0</v>
      </c>
      <c r="K171" s="60">
        <v>0</v>
      </c>
      <c r="L171" s="91">
        <v>0</v>
      </c>
    </row>
    <row r="172" spans="1:28" ht="14.5" x14ac:dyDescent="0.35">
      <c r="A172" s="4" t="s">
        <v>226</v>
      </c>
      <c r="B172" s="152">
        <v>0</v>
      </c>
      <c r="C172" s="60">
        <v>0</v>
      </c>
      <c r="D172" s="60">
        <v>0</v>
      </c>
      <c r="E172" s="60">
        <v>0</v>
      </c>
      <c r="F172" s="60">
        <v>0</v>
      </c>
      <c r="G172" s="60">
        <v>0</v>
      </c>
      <c r="H172" s="60">
        <v>0</v>
      </c>
      <c r="I172" s="60">
        <v>0</v>
      </c>
      <c r="J172" s="60">
        <v>0</v>
      </c>
      <c r="K172" s="60">
        <v>0</v>
      </c>
      <c r="L172" s="91">
        <v>0</v>
      </c>
    </row>
    <row r="173" spans="1:28" ht="14.5" x14ac:dyDescent="0.35">
      <c r="A173" s="4" t="s">
        <v>147</v>
      </c>
      <c r="B173" s="152">
        <v>0</v>
      </c>
      <c r="C173" s="60">
        <v>0</v>
      </c>
      <c r="D173" s="60">
        <v>0</v>
      </c>
      <c r="E173" s="60">
        <v>0</v>
      </c>
      <c r="F173" s="60">
        <v>0</v>
      </c>
      <c r="G173" s="60">
        <v>0</v>
      </c>
      <c r="H173" s="60">
        <v>0</v>
      </c>
      <c r="I173" s="60">
        <v>0</v>
      </c>
      <c r="J173" s="60">
        <v>0</v>
      </c>
      <c r="K173" s="60">
        <v>0</v>
      </c>
      <c r="L173" s="91">
        <v>0</v>
      </c>
    </row>
    <row r="174" spans="1:28" ht="14.5" x14ac:dyDescent="0.35">
      <c r="A174" s="5" t="s">
        <v>1</v>
      </c>
      <c r="B174" s="255">
        <v>0</v>
      </c>
      <c r="C174" s="237">
        <v>0</v>
      </c>
      <c r="D174" s="237">
        <v>0</v>
      </c>
      <c r="E174" s="237">
        <v>0</v>
      </c>
      <c r="F174" s="237">
        <v>0</v>
      </c>
      <c r="G174" s="237">
        <v>0</v>
      </c>
      <c r="H174" s="237">
        <v>0</v>
      </c>
      <c r="I174" s="237">
        <v>0</v>
      </c>
      <c r="J174" s="237">
        <v>0</v>
      </c>
      <c r="K174" s="237">
        <v>0</v>
      </c>
      <c r="L174" s="238">
        <v>0</v>
      </c>
    </row>
    <row r="175" spans="1:28" ht="14.5" x14ac:dyDescent="0.35">
      <c r="A175" s="5" t="s">
        <v>149</v>
      </c>
      <c r="B175" s="255">
        <v>0</v>
      </c>
      <c r="C175" s="237">
        <v>0</v>
      </c>
      <c r="D175" s="237">
        <v>0</v>
      </c>
      <c r="E175" s="237">
        <v>0</v>
      </c>
      <c r="F175" s="237">
        <v>0</v>
      </c>
      <c r="G175" s="237">
        <v>0</v>
      </c>
      <c r="H175" s="237">
        <v>0</v>
      </c>
      <c r="I175" s="237">
        <v>0</v>
      </c>
      <c r="J175" s="237">
        <v>0</v>
      </c>
      <c r="K175" s="237">
        <v>0</v>
      </c>
      <c r="L175" s="238">
        <v>0</v>
      </c>
    </row>
    <row r="176" spans="1:28" ht="14.5" x14ac:dyDescent="0.35">
      <c r="A176" s="5" t="s">
        <v>2</v>
      </c>
      <c r="B176" s="255">
        <v>0</v>
      </c>
      <c r="C176" s="237">
        <v>0</v>
      </c>
      <c r="D176" s="237">
        <v>0</v>
      </c>
      <c r="E176" s="237">
        <v>0</v>
      </c>
      <c r="F176" s="237">
        <v>0</v>
      </c>
      <c r="G176" s="237">
        <v>0</v>
      </c>
      <c r="H176" s="237">
        <v>0</v>
      </c>
      <c r="I176" s="237">
        <v>0</v>
      </c>
      <c r="J176" s="237">
        <v>0</v>
      </c>
      <c r="K176" s="237">
        <v>0</v>
      </c>
      <c r="L176" s="238">
        <v>0</v>
      </c>
    </row>
    <row r="177" spans="1:12" ht="14.5" x14ac:dyDescent="0.35">
      <c r="A177" s="5" t="s">
        <v>150</v>
      </c>
      <c r="B177" s="255">
        <v>0</v>
      </c>
      <c r="C177" s="237">
        <v>0</v>
      </c>
      <c r="D177" s="237">
        <v>0</v>
      </c>
      <c r="E177" s="237">
        <v>0</v>
      </c>
      <c r="F177" s="237">
        <v>0</v>
      </c>
      <c r="G177" s="237">
        <v>0</v>
      </c>
      <c r="H177" s="237">
        <v>0</v>
      </c>
      <c r="I177" s="237">
        <v>0</v>
      </c>
      <c r="J177" s="237">
        <v>0</v>
      </c>
      <c r="K177" s="237">
        <v>0</v>
      </c>
      <c r="L177" s="238">
        <v>0</v>
      </c>
    </row>
    <row r="178" spans="1:12" ht="14.5" x14ac:dyDescent="0.35">
      <c r="A178" s="5" t="s">
        <v>151</v>
      </c>
      <c r="B178" s="255">
        <v>0</v>
      </c>
      <c r="C178" s="237">
        <v>0</v>
      </c>
      <c r="D178" s="237">
        <v>0</v>
      </c>
      <c r="E178" s="237">
        <v>0</v>
      </c>
      <c r="F178" s="237">
        <v>0</v>
      </c>
      <c r="G178" s="237">
        <v>0</v>
      </c>
      <c r="H178" s="237">
        <v>0</v>
      </c>
      <c r="I178" s="237">
        <v>0</v>
      </c>
      <c r="J178" s="237">
        <v>0</v>
      </c>
      <c r="K178" s="237">
        <v>0</v>
      </c>
      <c r="L178" s="238">
        <v>0</v>
      </c>
    </row>
    <row r="179" spans="1:12" ht="14.5" x14ac:dyDescent="0.35">
      <c r="A179" s="5" t="s">
        <v>102</v>
      </c>
      <c r="B179" s="255">
        <v>0</v>
      </c>
      <c r="C179" s="237">
        <v>0</v>
      </c>
      <c r="D179" s="237">
        <v>0</v>
      </c>
      <c r="E179" s="237">
        <v>0</v>
      </c>
      <c r="F179" s="237">
        <v>0</v>
      </c>
      <c r="G179" s="237">
        <v>0</v>
      </c>
      <c r="H179" s="237">
        <v>0</v>
      </c>
      <c r="I179" s="237">
        <v>0</v>
      </c>
      <c r="J179" s="237">
        <v>0</v>
      </c>
      <c r="K179" s="237">
        <v>0</v>
      </c>
      <c r="L179" s="238">
        <v>0</v>
      </c>
    </row>
    <row r="180" spans="1:12" ht="14.5" x14ac:dyDescent="0.35">
      <c r="A180" s="329" t="s">
        <v>240</v>
      </c>
      <c r="B180" s="255">
        <v>0</v>
      </c>
      <c r="C180" s="237">
        <v>0</v>
      </c>
      <c r="D180" s="237">
        <v>0</v>
      </c>
      <c r="E180" s="237">
        <v>0</v>
      </c>
      <c r="F180" s="237">
        <v>0</v>
      </c>
      <c r="G180" s="237">
        <v>0</v>
      </c>
      <c r="H180" s="237">
        <v>0</v>
      </c>
      <c r="I180" s="237">
        <v>0</v>
      </c>
      <c r="J180" s="237">
        <v>0</v>
      </c>
      <c r="K180" s="237">
        <v>0</v>
      </c>
      <c r="L180" s="238">
        <v>0</v>
      </c>
    </row>
    <row r="181" spans="1:12" ht="14.5" x14ac:dyDescent="0.35">
      <c r="A181" s="8" t="s">
        <v>43</v>
      </c>
      <c r="B181" s="260">
        <f t="shared" ref="B181:L181" si="38">SUM(B174:B180)</f>
        <v>0</v>
      </c>
      <c r="C181" s="203">
        <f t="shared" si="38"/>
        <v>0</v>
      </c>
      <c r="D181" s="203">
        <f t="shared" si="38"/>
        <v>0</v>
      </c>
      <c r="E181" s="203">
        <f t="shared" si="38"/>
        <v>0</v>
      </c>
      <c r="F181" s="203">
        <f t="shared" si="38"/>
        <v>0</v>
      </c>
      <c r="G181" s="203">
        <f t="shared" si="38"/>
        <v>0</v>
      </c>
      <c r="H181" s="203">
        <f t="shared" si="38"/>
        <v>0</v>
      </c>
      <c r="I181" s="203">
        <f t="shared" si="38"/>
        <v>0</v>
      </c>
      <c r="J181" s="203">
        <f t="shared" si="38"/>
        <v>0</v>
      </c>
      <c r="K181" s="203">
        <f t="shared" si="38"/>
        <v>0</v>
      </c>
      <c r="L181" s="252">
        <f t="shared" si="38"/>
        <v>0</v>
      </c>
    </row>
    <row r="182" spans="1:12" ht="14.5" x14ac:dyDescent="0.35">
      <c r="A182" s="6" t="s">
        <v>3</v>
      </c>
      <c r="B182" s="255">
        <v>0</v>
      </c>
      <c r="C182" s="237">
        <v>0</v>
      </c>
      <c r="D182" s="237">
        <v>0</v>
      </c>
      <c r="E182" s="237">
        <v>0</v>
      </c>
      <c r="F182" s="237">
        <v>0</v>
      </c>
      <c r="G182" s="237">
        <v>0</v>
      </c>
      <c r="H182" s="237">
        <v>0</v>
      </c>
      <c r="I182" s="237">
        <v>0</v>
      </c>
      <c r="J182" s="237">
        <v>0</v>
      </c>
      <c r="K182" s="237">
        <v>0</v>
      </c>
      <c r="L182" s="238">
        <v>0</v>
      </c>
    </row>
    <row r="183" spans="1:12" ht="14.5" x14ac:dyDescent="0.35">
      <c r="A183" s="6" t="s">
        <v>152</v>
      </c>
      <c r="B183" s="255">
        <v>0</v>
      </c>
      <c r="C183" s="237">
        <v>0</v>
      </c>
      <c r="D183" s="237">
        <v>0</v>
      </c>
      <c r="E183" s="237">
        <v>0</v>
      </c>
      <c r="F183" s="237">
        <v>0</v>
      </c>
      <c r="G183" s="237">
        <v>0</v>
      </c>
      <c r="H183" s="237">
        <v>0</v>
      </c>
      <c r="I183" s="237">
        <v>0</v>
      </c>
      <c r="J183" s="237">
        <v>0</v>
      </c>
      <c r="K183" s="237">
        <v>0</v>
      </c>
      <c r="L183" s="238">
        <v>0</v>
      </c>
    </row>
    <row r="184" spans="1:12" ht="14.5" x14ac:dyDescent="0.35">
      <c r="A184" s="6" t="s">
        <v>44</v>
      </c>
      <c r="B184" s="255">
        <v>0</v>
      </c>
      <c r="C184" s="237">
        <v>0</v>
      </c>
      <c r="D184" s="237">
        <v>0</v>
      </c>
      <c r="E184" s="237">
        <v>0</v>
      </c>
      <c r="F184" s="237">
        <v>0</v>
      </c>
      <c r="G184" s="237">
        <v>0</v>
      </c>
      <c r="H184" s="237">
        <v>0</v>
      </c>
      <c r="I184" s="237">
        <v>0</v>
      </c>
      <c r="J184" s="237">
        <v>0</v>
      </c>
      <c r="K184" s="237">
        <v>0</v>
      </c>
      <c r="L184" s="238">
        <v>0</v>
      </c>
    </row>
    <row r="185" spans="1:12" ht="14.5" x14ac:dyDescent="0.35">
      <c r="A185" s="5" t="s">
        <v>4</v>
      </c>
      <c r="B185" s="255">
        <v>0</v>
      </c>
      <c r="C185" s="237">
        <v>0</v>
      </c>
      <c r="D185" s="237">
        <v>0</v>
      </c>
      <c r="E185" s="237">
        <v>0</v>
      </c>
      <c r="F185" s="237">
        <v>0</v>
      </c>
      <c r="G185" s="237">
        <v>0</v>
      </c>
      <c r="H185" s="237">
        <v>0</v>
      </c>
      <c r="I185" s="237">
        <v>0</v>
      </c>
      <c r="J185" s="237">
        <v>0</v>
      </c>
      <c r="K185" s="237">
        <v>0</v>
      </c>
      <c r="L185" s="238">
        <v>0</v>
      </c>
    </row>
    <row r="186" spans="1:12" ht="14.5" x14ac:dyDescent="0.35">
      <c r="A186" s="330" t="s">
        <v>241</v>
      </c>
      <c r="B186" s="255">
        <v>0</v>
      </c>
      <c r="C186" s="237">
        <v>0</v>
      </c>
      <c r="D186" s="237">
        <v>0</v>
      </c>
      <c r="E186" s="237">
        <v>0</v>
      </c>
      <c r="F186" s="237">
        <v>0</v>
      </c>
      <c r="G186" s="237">
        <v>0</v>
      </c>
      <c r="H186" s="237">
        <v>0</v>
      </c>
      <c r="I186" s="237">
        <v>0</v>
      </c>
      <c r="J186" s="237">
        <v>0</v>
      </c>
      <c r="K186" s="237">
        <v>0</v>
      </c>
      <c r="L186" s="238">
        <v>0</v>
      </c>
    </row>
    <row r="187" spans="1:12" ht="14.5" x14ac:dyDescent="0.35">
      <c r="A187" s="8" t="s">
        <v>45</v>
      </c>
      <c r="B187" s="262">
        <f t="shared" ref="B187:L187" si="39">SUM(B183:B186)</f>
        <v>0</v>
      </c>
      <c r="C187" s="242">
        <f t="shared" si="39"/>
        <v>0</v>
      </c>
      <c r="D187" s="242">
        <f t="shared" si="39"/>
        <v>0</v>
      </c>
      <c r="E187" s="242">
        <f t="shared" si="39"/>
        <v>0</v>
      </c>
      <c r="F187" s="242">
        <f t="shared" si="39"/>
        <v>0</v>
      </c>
      <c r="G187" s="242">
        <f t="shared" si="39"/>
        <v>0</v>
      </c>
      <c r="H187" s="242">
        <f t="shared" si="39"/>
        <v>0</v>
      </c>
      <c r="I187" s="242">
        <f t="shared" si="39"/>
        <v>0</v>
      </c>
      <c r="J187" s="242">
        <f t="shared" si="39"/>
        <v>0</v>
      </c>
      <c r="K187" s="242">
        <f t="shared" si="39"/>
        <v>0</v>
      </c>
      <c r="L187" s="243">
        <f t="shared" si="39"/>
        <v>0</v>
      </c>
    </row>
    <row r="188" spans="1:12" ht="14.5" x14ac:dyDescent="0.35">
      <c r="A188" s="5" t="s">
        <v>6</v>
      </c>
      <c r="B188" s="255">
        <v>0</v>
      </c>
      <c r="C188" s="237">
        <v>0</v>
      </c>
      <c r="D188" s="237">
        <v>0</v>
      </c>
      <c r="E188" s="237">
        <v>0</v>
      </c>
      <c r="F188" s="237">
        <v>0</v>
      </c>
      <c r="G188" s="237">
        <v>0</v>
      </c>
      <c r="H188" s="237">
        <v>0</v>
      </c>
      <c r="I188" s="237">
        <v>0</v>
      </c>
      <c r="J188" s="237">
        <v>0</v>
      </c>
      <c r="K188" s="237">
        <v>0</v>
      </c>
      <c r="L188" s="238">
        <v>0</v>
      </c>
    </row>
    <row r="189" spans="1:12" ht="14.5" x14ac:dyDescent="0.35">
      <c r="A189" s="8" t="s">
        <v>153</v>
      </c>
      <c r="B189" s="263">
        <f t="shared" ref="B189:L189" si="40">B181-SUM(B182:B186)-B188</f>
        <v>0</v>
      </c>
      <c r="C189" s="211">
        <f t="shared" si="40"/>
        <v>0</v>
      </c>
      <c r="D189" s="211">
        <f t="shared" si="40"/>
        <v>0</v>
      </c>
      <c r="E189" s="211">
        <f t="shared" si="40"/>
        <v>0</v>
      </c>
      <c r="F189" s="211">
        <f t="shared" si="40"/>
        <v>0</v>
      </c>
      <c r="G189" s="211">
        <f t="shared" si="40"/>
        <v>0</v>
      </c>
      <c r="H189" s="211">
        <f t="shared" si="40"/>
        <v>0</v>
      </c>
      <c r="I189" s="211">
        <f t="shared" si="40"/>
        <v>0</v>
      </c>
      <c r="J189" s="211">
        <f t="shared" si="40"/>
        <v>0</v>
      </c>
      <c r="K189" s="211">
        <f t="shared" si="40"/>
        <v>0</v>
      </c>
      <c r="L189" s="253">
        <f t="shared" si="40"/>
        <v>0</v>
      </c>
    </row>
    <row r="190" spans="1:12" ht="14.5" x14ac:dyDescent="0.35">
      <c r="A190" s="8" t="s">
        <v>154</v>
      </c>
      <c r="B190" s="262">
        <f t="shared" ref="B190" si="41">B189+B188</f>
        <v>0</v>
      </c>
      <c r="C190" s="242">
        <f t="shared" ref="C190" si="42">C189+C188</f>
        <v>0</v>
      </c>
      <c r="D190" s="242">
        <f t="shared" ref="D190" si="43">D189+D188</f>
        <v>0</v>
      </c>
      <c r="E190" s="242">
        <f t="shared" ref="E190" si="44">E189+E188</f>
        <v>0</v>
      </c>
      <c r="F190" s="242">
        <f t="shared" ref="F190" si="45">F189+F188</f>
        <v>0</v>
      </c>
      <c r="G190" s="242">
        <f t="shared" ref="G190" si="46">G189+G188</f>
        <v>0</v>
      </c>
      <c r="H190" s="242">
        <f t="shared" ref="H190" si="47">H189+H188</f>
        <v>0</v>
      </c>
      <c r="I190" s="242">
        <f t="shared" ref="I190" si="48">I189+I188</f>
        <v>0</v>
      </c>
      <c r="J190" s="242">
        <f t="shared" ref="J190" si="49">J189+J188</f>
        <v>0</v>
      </c>
      <c r="K190" s="242">
        <f t="shared" ref="K190" si="50">K189+K188</f>
        <v>0</v>
      </c>
      <c r="L190" s="243">
        <f t="shared" ref="L190" si="51">L189+L188</f>
        <v>0</v>
      </c>
    </row>
    <row r="191" spans="1:12" s="232" customFormat="1" ht="14.5" x14ac:dyDescent="0.35">
      <c r="A191" s="142" t="s">
        <v>46</v>
      </c>
      <c r="B191" s="153">
        <v>0</v>
      </c>
      <c r="C191" s="15">
        <v>0</v>
      </c>
      <c r="D191" s="15">
        <v>0</v>
      </c>
      <c r="E191" s="15">
        <v>0</v>
      </c>
      <c r="F191" s="15">
        <v>0</v>
      </c>
      <c r="G191" s="15">
        <v>0</v>
      </c>
      <c r="H191" s="15">
        <v>0</v>
      </c>
      <c r="I191" s="15">
        <v>0</v>
      </c>
      <c r="J191" s="15">
        <v>0</v>
      </c>
      <c r="K191" s="15">
        <v>0</v>
      </c>
      <c r="L191" s="109">
        <v>0</v>
      </c>
    </row>
    <row r="192" spans="1:12" s="232" customFormat="1" ht="14.5" x14ac:dyDescent="0.35">
      <c r="A192" s="142" t="s">
        <v>148</v>
      </c>
      <c r="B192" s="153">
        <v>0</v>
      </c>
      <c r="C192" s="15">
        <v>0</v>
      </c>
      <c r="D192" s="15">
        <v>0</v>
      </c>
      <c r="E192" s="15">
        <v>0</v>
      </c>
      <c r="F192" s="15">
        <v>0</v>
      </c>
      <c r="G192" s="15">
        <v>0</v>
      </c>
      <c r="H192" s="15">
        <v>0</v>
      </c>
      <c r="I192" s="15">
        <v>0</v>
      </c>
      <c r="J192" s="15">
        <v>0</v>
      </c>
      <c r="K192" s="15">
        <v>0</v>
      </c>
      <c r="L192" s="109">
        <v>0</v>
      </c>
    </row>
    <row r="193" spans="1:28" s="110" customFormat="1" ht="14.5" x14ac:dyDescent="0.35">
      <c r="A193" s="276" t="s">
        <v>40</v>
      </c>
      <c r="B193" s="54">
        <f t="shared" ref="B193:L193" si="52">IF(B172=0,0,B191/B172)</f>
        <v>0</v>
      </c>
      <c r="C193" s="9">
        <f t="shared" si="52"/>
        <v>0</v>
      </c>
      <c r="D193" s="9">
        <f t="shared" si="52"/>
        <v>0</v>
      </c>
      <c r="E193" s="9">
        <f t="shared" si="52"/>
        <v>0</v>
      </c>
      <c r="F193" s="9">
        <f t="shared" si="52"/>
        <v>0</v>
      </c>
      <c r="G193" s="9">
        <f t="shared" si="52"/>
        <v>0</v>
      </c>
      <c r="H193" s="9">
        <f t="shared" si="52"/>
        <v>0</v>
      </c>
      <c r="I193" s="9">
        <f t="shared" si="52"/>
        <v>0</v>
      </c>
      <c r="J193" s="9">
        <f t="shared" si="52"/>
        <v>0</v>
      </c>
      <c r="K193" s="9">
        <f t="shared" si="52"/>
        <v>0</v>
      </c>
      <c r="L193" s="10">
        <f t="shared" si="52"/>
        <v>0</v>
      </c>
    </row>
    <row r="194" spans="1:28" s="110" customFormat="1" ht="14.5" x14ac:dyDescent="0.35">
      <c r="A194" s="276" t="s">
        <v>30</v>
      </c>
      <c r="B194" s="54">
        <f t="shared" ref="B194:L194" si="53">IF(B172=0,0,B192/B172)</f>
        <v>0</v>
      </c>
      <c r="C194" s="9">
        <f t="shared" si="53"/>
        <v>0</v>
      </c>
      <c r="D194" s="9">
        <f t="shared" si="53"/>
        <v>0</v>
      </c>
      <c r="E194" s="9">
        <f t="shared" si="53"/>
        <v>0</v>
      </c>
      <c r="F194" s="9">
        <f t="shared" si="53"/>
        <v>0</v>
      </c>
      <c r="G194" s="9">
        <f t="shared" si="53"/>
        <v>0</v>
      </c>
      <c r="H194" s="9">
        <f t="shared" si="53"/>
        <v>0</v>
      </c>
      <c r="I194" s="9">
        <f t="shared" si="53"/>
        <v>0</v>
      </c>
      <c r="J194" s="9">
        <f t="shared" si="53"/>
        <v>0</v>
      </c>
      <c r="K194" s="9">
        <f t="shared" si="53"/>
        <v>0</v>
      </c>
      <c r="L194" s="10">
        <f t="shared" si="53"/>
        <v>0</v>
      </c>
    </row>
    <row r="195" spans="1:28" ht="14.5" x14ac:dyDescent="0.35">
      <c r="A195" s="5" t="s">
        <v>47</v>
      </c>
      <c r="B195" s="255">
        <v>0</v>
      </c>
      <c r="C195" s="237">
        <v>0</v>
      </c>
      <c r="D195" s="237">
        <v>0</v>
      </c>
      <c r="E195" s="237">
        <v>0</v>
      </c>
      <c r="F195" s="237">
        <v>0</v>
      </c>
      <c r="G195" s="237">
        <v>0</v>
      </c>
      <c r="H195" s="237">
        <v>0</v>
      </c>
      <c r="I195" s="237">
        <v>0</v>
      </c>
      <c r="J195" s="237">
        <v>0</v>
      </c>
      <c r="K195" s="237">
        <v>0</v>
      </c>
      <c r="L195" s="238">
        <v>0</v>
      </c>
    </row>
    <row r="196" spans="1:28" s="110" customFormat="1" ht="14.5" x14ac:dyDescent="0.35">
      <c r="A196" s="276" t="s">
        <v>10</v>
      </c>
      <c r="B196" s="54">
        <f t="shared" ref="B196" si="54">IF((B195+B187)=0,0,B195/(B195+B187))</f>
        <v>0</v>
      </c>
      <c r="C196" s="9">
        <f t="shared" ref="C196" si="55">IF((C195+C187)=0,0,C195/(C195+C187))</f>
        <v>0</v>
      </c>
      <c r="D196" s="9">
        <f t="shared" ref="D196" si="56">IF((D195+D187)=0,0,D195/(D195+D187))</f>
        <v>0</v>
      </c>
      <c r="E196" s="9">
        <f t="shared" ref="E196" si="57">IF((E195+E187)=0,0,E195/(E195+E187))</f>
        <v>0</v>
      </c>
      <c r="F196" s="9">
        <f t="shared" ref="F196" si="58">IF((F195+F187)=0,0,F195/(F195+F187))</f>
        <v>0</v>
      </c>
      <c r="G196" s="9">
        <f t="shared" ref="G196" si="59">IF((G195+G187)=0,0,G195/(G195+G187))</f>
        <v>0</v>
      </c>
      <c r="H196" s="9">
        <f t="shared" ref="H196" si="60">IF((H195+H187)=0,0,H195/(H195+H187))</f>
        <v>0</v>
      </c>
      <c r="I196" s="9">
        <f t="shared" ref="I196" si="61">IF((I195+I187)=0,0,I195/(I195+I187))</f>
        <v>0</v>
      </c>
      <c r="J196" s="9">
        <f t="shared" ref="J196" si="62">IF((J195+J187)=0,0,J195/(J195+J187))</f>
        <v>0</v>
      </c>
      <c r="K196" s="9">
        <f t="shared" ref="K196" si="63">IF((K195+K187)=0,0,K195/(K195+K187))</f>
        <v>0</v>
      </c>
      <c r="L196" s="10">
        <f t="shared" ref="L196" si="64">IF((L195+L187)=0,0,L195/(L195+L187))</f>
        <v>0</v>
      </c>
    </row>
    <row r="197" spans="1:28" ht="15" thickBot="1" x14ac:dyDescent="0.4">
      <c r="A197" s="12" t="s">
        <v>25</v>
      </c>
      <c r="B197" s="266">
        <v>0</v>
      </c>
      <c r="C197" s="250">
        <v>0</v>
      </c>
      <c r="D197" s="250">
        <v>0</v>
      </c>
      <c r="E197" s="250">
        <v>0</v>
      </c>
      <c r="F197" s="250">
        <v>0</v>
      </c>
      <c r="G197" s="250">
        <v>0</v>
      </c>
      <c r="H197" s="250">
        <v>0</v>
      </c>
      <c r="I197" s="250">
        <v>0</v>
      </c>
      <c r="J197" s="250">
        <v>0</v>
      </c>
      <c r="K197" s="250">
        <v>0</v>
      </c>
      <c r="L197" s="251">
        <v>0</v>
      </c>
      <c r="M197" s="37"/>
      <c r="N197" s="37"/>
      <c r="O197" s="36"/>
      <c r="P197" s="36"/>
      <c r="Q197" s="36"/>
      <c r="R197" s="36"/>
      <c r="S197" s="36"/>
      <c r="T197" s="36"/>
      <c r="U197" s="36"/>
      <c r="V197" s="36"/>
      <c r="W197" s="36"/>
      <c r="X197" s="36"/>
      <c r="Y197" s="36"/>
      <c r="Z197" s="36"/>
      <c r="AA197" s="36"/>
    </row>
    <row r="198" spans="1:28" ht="15" hidden="1" thickBot="1" x14ac:dyDescent="0.4">
      <c r="A198" s="6"/>
      <c r="B198" s="42" t="str">
        <f>RIGHT(B200,7)</f>
        <v>(C 4.1)</v>
      </c>
      <c r="C198" s="42" t="s">
        <v>114</v>
      </c>
      <c r="D198" s="42" t="str">
        <f t="shared" ref="D198:J198" si="65">RIGHT(D200,7)</f>
        <v>(C 4.3)</v>
      </c>
      <c r="E198" s="42" t="str">
        <f t="shared" si="65"/>
        <v>(C 4.4)</v>
      </c>
      <c r="F198" s="42" t="str">
        <f t="shared" si="65"/>
        <v>(C 4.5)</v>
      </c>
      <c r="G198" s="42" t="str">
        <f t="shared" si="65"/>
        <v>(C 4.6)</v>
      </c>
      <c r="H198" s="42" t="str">
        <f t="shared" si="65"/>
        <v>(C 4.7)</v>
      </c>
      <c r="I198" s="42" t="str">
        <f t="shared" si="65"/>
        <v>(C 4.8)</v>
      </c>
      <c r="J198" s="42" t="str">
        <f t="shared" si="65"/>
        <v>(C 4.9)</v>
      </c>
      <c r="K198" s="42" t="str">
        <f>RIGHT(K200,8)</f>
        <v>(C 4.10)</v>
      </c>
      <c r="L198" s="42" t="str">
        <f>RIGHT(L200,8)</f>
        <v>(C 4.11)</v>
      </c>
      <c r="M198" s="37"/>
      <c r="N198" s="37"/>
      <c r="O198" s="36"/>
      <c r="P198" s="36"/>
      <c r="Q198" s="36"/>
      <c r="R198" s="36"/>
      <c r="S198" s="36"/>
      <c r="T198" s="36"/>
      <c r="U198" s="36"/>
      <c r="V198" s="36"/>
      <c r="W198" s="36"/>
      <c r="X198" s="36"/>
      <c r="Y198" s="36"/>
      <c r="Z198" s="36"/>
      <c r="AA198" s="36"/>
    </row>
    <row r="199" spans="1:28" ht="15" thickBot="1" x14ac:dyDescent="0.4">
      <c r="A199" s="6"/>
      <c r="B199" s="42"/>
      <c r="C199" s="42"/>
      <c r="D199" s="42"/>
      <c r="E199" s="42"/>
      <c r="F199" s="42"/>
      <c r="G199" s="42"/>
      <c r="H199" s="42"/>
      <c r="I199" s="42"/>
      <c r="J199" s="42"/>
      <c r="K199" s="42"/>
      <c r="L199" s="42"/>
      <c r="M199" s="37"/>
      <c r="N199" s="37"/>
      <c r="O199" s="36"/>
      <c r="P199" s="36"/>
      <c r="Q199" s="36"/>
      <c r="R199" s="36"/>
      <c r="S199" s="36"/>
      <c r="T199" s="36"/>
      <c r="U199" s="36"/>
      <c r="V199" s="36"/>
      <c r="W199" s="36"/>
      <c r="X199" s="36"/>
      <c r="Y199" s="36"/>
      <c r="Z199" s="36"/>
      <c r="AA199" s="36"/>
    </row>
    <row r="200" spans="1:28" ht="80.25" customHeight="1" x14ac:dyDescent="0.35">
      <c r="A200" s="16" t="s">
        <v>31</v>
      </c>
      <c r="B200" s="145" t="s">
        <v>86</v>
      </c>
      <c r="C200" s="2" t="s">
        <v>87</v>
      </c>
      <c r="D200" s="2" t="s">
        <v>99</v>
      </c>
      <c r="E200" s="2" t="s">
        <v>88</v>
      </c>
      <c r="F200" s="2" t="s">
        <v>89</v>
      </c>
      <c r="G200" s="2" t="s">
        <v>90</v>
      </c>
      <c r="H200" s="2" t="s">
        <v>91</v>
      </c>
      <c r="I200" s="2" t="s">
        <v>92</v>
      </c>
      <c r="J200" s="2" t="s">
        <v>93</v>
      </c>
      <c r="K200" s="2" t="s">
        <v>94</v>
      </c>
      <c r="L200" s="90" t="s">
        <v>95</v>
      </c>
      <c r="Q200" s="36"/>
      <c r="R200" s="36"/>
      <c r="S200" s="36"/>
      <c r="T200" s="36"/>
      <c r="U200" s="36"/>
      <c r="V200" s="36"/>
      <c r="W200" s="36"/>
      <c r="X200" s="36"/>
      <c r="Y200" s="36"/>
      <c r="Z200" s="36"/>
      <c r="AA200" s="36"/>
      <c r="AB200" s="36"/>
    </row>
    <row r="201" spans="1:28" ht="14.5" x14ac:dyDescent="0.35">
      <c r="A201" s="146" t="s">
        <v>41</v>
      </c>
      <c r="B201" s="60">
        <v>0</v>
      </c>
      <c r="C201" s="60">
        <v>0</v>
      </c>
      <c r="D201" s="60">
        <v>0</v>
      </c>
      <c r="E201" s="60">
        <v>0</v>
      </c>
      <c r="F201" s="60">
        <v>0</v>
      </c>
      <c r="G201" s="60">
        <v>0</v>
      </c>
      <c r="H201" s="60">
        <v>0</v>
      </c>
      <c r="I201" s="60">
        <v>0</v>
      </c>
      <c r="J201" s="60">
        <v>0</v>
      </c>
      <c r="K201" s="60">
        <v>0</v>
      </c>
      <c r="L201" s="91">
        <v>0</v>
      </c>
      <c r="Q201" s="36"/>
      <c r="R201" s="36"/>
      <c r="S201" s="36"/>
      <c r="T201" s="36"/>
      <c r="U201" s="36"/>
      <c r="V201" s="36"/>
      <c r="W201" s="36"/>
      <c r="X201" s="36"/>
      <c r="Y201" s="36"/>
      <c r="Z201" s="36"/>
      <c r="AA201" s="36"/>
      <c r="AB201" s="36"/>
    </row>
    <row r="202" spans="1:28" ht="14.5" x14ac:dyDescent="0.35">
      <c r="A202" s="146" t="s">
        <v>42</v>
      </c>
      <c r="B202" s="60">
        <v>0</v>
      </c>
      <c r="C202" s="60">
        <v>0</v>
      </c>
      <c r="D202" s="60">
        <v>0</v>
      </c>
      <c r="E202" s="60">
        <v>0</v>
      </c>
      <c r="F202" s="60">
        <v>0</v>
      </c>
      <c r="G202" s="60">
        <v>0</v>
      </c>
      <c r="H202" s="60">
        <v>0</v>
      </c>
      <c r="I202" s="60">
        <v>0</v>
      </c>
      <c r="J202" s="60">
        <v>0</v>
      </c>
      <c r="K202" s="60">
        <v>0</v>
      </c>
      <c r="L202" s="91">
        <v>0</v>
      </c>
      <c r="Q202" s="36"/>
      <c r="R202" s="36"/>
      <c r="S202" s="36"/>
      <c r="T202" s="36"/>
      <c r="U202" s="36"/>
      <c r="V202" s="36"/>
      <c r="W202" s="36"/>
      <c r="X202" s="36"/>
      <c r="Y202" s="36"/>
      <c r="Z202" s="36"/>
      <c r="AA202" s="36"/>
      <c r="AB202" s="36"/>
    </row>
    <row r="203" spans="1:28" ht="14.5" x14ac:dyDescent="0.35">
      <c r="A203" s="146" t="s">
        <v>226</v>
      </c>
      <c r="B203" s="60">
        <v>0</v>
      </c>
      <c r="C203" s="60">
        <v>0</v>
      </c>
      <c r="D203" s="60">
        <v>0</v>
      </c>
      <c r="E203" s="60">
        <v>0</v>
      </c>
      <c r="F203" s="60">
        <v>0</v>
      </c>
      <c r="G203" s="60">
        <v>0</v>
      </c>
      <c r="H203" s="60">
        <v>0</v>
      </c>
      <c r="I203" s="60">
        <v>0</v>
      </c>
      <c r="J203" s="60">
        <v>0</v>
      </c>
      <c r="K203" s="60">
        <v>0</v>
      </c>
      <c r="L203" s="91">
        <v>0</v>
      </c>
      <c r="Q203" s="36"/>
      <c r="R203" s="36"/>
      <c r="S203" s="36"/>
      <c r="T203" s="36"/>
      <c r="U203" s="36"/>
      <c r="V203" s="36"/>
      <c r="W203" s="36"/>
      <c r="X203" s="36"/>
      <c r="Y203" s="36"/>
      <c r="Z203" s="36"/>
      <c r="AA203" s="36"/>
      <c r="AB203" s="36"/>
    </row>
    <row r="204" spans="1:28" ht="14.5" x14ac:dyDescent="0.35">
      <c r="A204" s="146" t="s">
        <v>147</v>
      </c>
      <c r="B204" s="60">
        <v>0</v>
      </c>
      <c r="C204" s="60">
        <v>0</v>
      </c>
      <c r="D204" s="60">
        <v>0</v>
      </c>
      <c r="E204" s="60">
        <v>0</v>
      </c>
      <c r="F204" s="60">
        <v>0</v>
      </c>
      <c r="G204" s="60">
        <v>0</v>
      </c>
      <c r="H204" s="60">
        <v>0</v>
      </c>
      <c r="I204" s="60">
        <v>0</v>
      </c>
      <c r="J204" s="60">
        <v>0</v>
      </c>
      <c r="K204" s="60">
        <v>0</v>
      </c>
      <c r="L204" s="91">
        <v>0</v>
      </c>
      <c r="Q204" s="36"/>
      <c r="R204" s="36"/>
      <c r="S204" s="36"/>
      <c r="T204" s="36"/>
      <c r="U204" s="36"/>
      <c r="V204" s="36"/>
      <c r="W204" s="36"/>
      <c r="X204" s="36"/>
      <c r="Y204" s="36"/>
      <c r="Z204" s="36"/>
      <c r="AA204" s="36"/>
      <c r="AB204" s="36"/>
    </row>
    <row r="205" spans="1:28" ht="14.5" x14ac:dyDescent="0.35">
      <c r="A205" s="147" t="s">
        <v>1</v>
      </c>
      <c r="B205" s="237">
        <v>0</v>
      </c>
      <c r="C205" s="237">
        <v>0</v>
      </c>
      <c r="D205" s="237">
        <v>0</v>
      </c>
      <c r="E205" s="237">
        <v>0</v>
      </c>
      <c r="F205" s="237">
        <v>0</v>
      </c>
      <c r="G205" s="237">
        <v>0</v>
      </c>
      <c r="H205" s="237">
        <v>0</v>
      </c>
      <c r="I205" s="237">
        <v>0</v>
      </c>
      <c r="J205" s="237">
        <v>0</v>
      </c>
      <c r="K205" s="237">
        <v>0</v>
      </c>
      <c r="L205" s="238">
        <v>0</v>
      </c>
      <c r="Q205" s="36"/>
      <c r="R205" s="36"/>
      <c r="S205" s="36"/>
      <c r="T205" s="36"/>
      <c r="U205" s="36"/>
      <c r="V205" s="36"/>
      <c r="W205" s="36"/>
      <c r="X205" s="36"/>
      <c r="Y205" s="36"/>
      <c r="Z205" s="36"/>
      <c r="AA205" s="36"/>
      <c r="AB205" s="36"/>
    </row>
    <row r="206" spans="1:28" ht="14.5" x14ac:dyDescent="0.35">
      <c r="A206" s="147" t="s">
        <v>149</v>
      </c>
      <c r="B206" s="237">
        <v>0</v>
      </c>
      <c r="C206" s="237">
        <v>0</v>
      </c>
      <c r="D206" s="237">
        <v>0</v>
      </c>
      <c r="E206" s="237">
        <v>0</v>
      </c>
      <c r="F206" s="237">
        <v>0</v>
      </c>
      <c r="G206" s="237">
        <v>0</v>
      </c>
      <c r="H206" s="237">
        <v>0</v>
      </c>
      <c r="I206" s="237">
        <v>0</v>
      </c>
      <c r="J206" s="237">
        <v>0</v>
      </c>
      <c r="K206" s="237">
        <v>0</v>
      </c>
      <c r="L206" s="238">
        <v>0</v>
      </c>
      <c r="Q206" s="36"/>
      <c r="R206" s="36"/>
      <c r="S206" s="36"/>
      <c r="T206" s="36"/>
      <c r="U206" s="36"/>
      <c r="V206" s="36"/>
      <c r="W206" s="36"/>
      <c r="X206" s="36"/>
      <c r="Y206" s="36"/>
      <c r="Z206" s="36"/>
      <c r="AA206" s="36"/>
      <c r="AB206" s="36"/>
    </row>
    <row r="207" spans="1:28" ht="14.5" x14ac:dyDescent="0.35">
      <c r="A207" s="147" t="s">
        <v>2</v>
      </c>
      <c r="B207" s="237">
        <v>0</v>
      </c>
      <c r="C207" s="237">
        <v>0</v>
      </c>
      <c r="D207" s="237">
        <v>0</v>
      </c>
      <c r="E207" s="237">
        <v>0</v>
      </c>
      <c r="F207" s="237">
        <v>0</v>
      </c>
      <c r="G207" s="237">
        <v>0</v>
      </c>
      <c r="H207" s="237">
        <v>0</v>
      </c>
      <c r="I207" s="237">
        <v>0</v>
      </c>
      <c r="J207" s="237">
        <v>0</v>
      </c>
      <c r="K207" s="237">
        <v>0</v>
      </c>
      <c r="L207" s="238">
        <v>0</v>
      </c>
      <c r="Q207" s="36"/>
      <c r="R207" s="36"/>
      <c r="S207" s="36"/>
      <c r="T207" s="36"/>
      <c r="U207" s="36"/>
      <c r="V207" s="36"/>
      <c r="W207" s="36"/>
      <c r="X207" s="36"/>
      <c r="Y207" s="36"/>
      <c r="Z207" s="36"/>
      <c r="AA207" s="36"/>
      <c r="AB207" s="36"/>
    </row>
    <row r="208" spans="1:28" ht="14.5" x14ac:dyDescent="0.35">
      <c r="A208" s="147" t="s">
        <v>150</v>
      </c>
      <c r="B208" s="237">
        <v>0</v>
      </c>
      <c r="C208" s="237">
        <v>0</v>
      </c>
      <c r="D208" s="237">
        <v>0</v>
      </c>
      <c r="E208" s="237">
        <v>0</v>
      </c>
      <c r="F208" s="237">
        <v>0</v>
      </c>
      <c r="G208" s="237">
        <v>0</v>
      </c>
      <c r="H208" s="237">
        <v>0</v>
      </c>
      <c r="I208" s="237">
        <v>0</v>
      </c>
      <c r="J208" s="237">
        <v>0</v>
      </c>
      <c r="K208" s="237">
        <v>0</v>
      </c>
      <c r="L208" s="238">
        <v>0</v>
      </c>
      <c r="Q208" s="36"/>
      <c r="R208" s="36"/>
      <c r="S208" s="36"/>
      <c r="T208" s="36"/>
      <c r="U208" s="36"/>
      <c r="V208" s="36"/>
      <c r="W208" s="36"/>
      <c r="X208" s="36"/>
      <c r="Y208" s="36"/>
      <c r="Z208" s="36"/>
      <c r="AA208" s="36"/>
      <c r="AB208" s="36"/>
    </row>
    <row r="209" spans="1:28" ht="14.5" x14ac:dyDescent="0.35">
      <c r="A209" s="147" t="s">
        <v>151</v>
      </c>
      <c r="B209" s="237">
        <v>0</v>
      </c>
      <c r="C209" s="237">
        <v>0</v>
      </c>
      <c r="D209" s="237">
        <v>0</v>
      </c>
      <c r="E209" s="237">
        <v>0</v>
      </c>
      <c r="F209" s="237">
        <v>0</v>
      </c>
      <c r="G209" s="237">
        <v>0</v>
      </c>
      <c r="H209" s="237">
        <v>0</v>
      </c>
      <c r="I209" s="237">
        <v>0</v>
      </c>
      <c r="J209" s="237">
        <v>0</v>
      </c>
      <c r="K209" s="237">
        <v>0</v>
      </c>
      <c r="L209" s="238">
        <v>0</v>
      </c>
      <c r="Q209" s="36"/>
      <c r="R209" s="36"/>
      <c r="S209" s="36"/>
      <c r="T209" s="36"/>
      <c r="U209" s="36"/>
      <c r="V209" s="36"/>
      <c r="W209" s="36"/>
      <c r="X209" s="36"/>
      <c r="Y209" s="36"/>
      <c r="Z209" s="36"/>
      <c r="AA209" s="36"/>
      <c r="AB209" s="36"/>
    </row>
    <row r="210" spans="1:28" ht="14.5" x14ac:dyDescent="0.35">
      <c r="A210" s="147" t="s">
        <v>102</v>
      </c>
      <c r="B210" s="237">
        <v>0</v>
      </c>
      <c r="C210" s="237">
        <v>0</v>
      </c>
      <c r="D210" s="237">
        <v>0</v>
      </c>
      <c r="E210" s="237">
        <v>0</v>
      </c>
      <c r="F210" s="237">
        <v>0</v>
      </c>
      <c r="G210" s="237">
        <v>0</v>
      </c>
      <c r="H210" s="237">
        <v>0</v>
      </c>
      <c r="I210" s="237">
        <v>0</v>
      </c>
      <c r="J210" s="237">
        <v>0</v>
      </c>
      <c r="K210" s="237">
        <v>0</v>
      </c>
      <c r="L210" s="238">
        <v>0</v>
      </c>
      <c r="Q210" s="36"/>
      <c r="R210" s="36"/>
      <c r="S210" s="36"/>
      <c r="T210" s="36"/>
      <c r="U210" s="36"/>
      <c r="V210" s="36"/>
      <c r="W210" s="36"/>
      <c r="X210" s="36"/>
      <c r="Y210" s="36"/>
      <c r="Z210" s="36"/>
      <c r="AA210" s="36"/>
      <c r="AB210" s="36"/>
    </row>
    <row r="211" spans="1:28" ht="14.5" x14ac:dyDescent="0.35">
      <c r="A211" s="329" t="s">
        <v>240</v>
      </c>
      <c r="B211" s="237">
        <v>0</v>
      </c>
      <c r="C211" s="237">
        <v>0</v>
      </c>
      <c r="D211" s="237">
        <v>0</v>
      </c>
      <c r="E211" s="237">
        <v>0</v>
      </c>
      <c r="F211" s="237">
        <v>0</v>
      </c>
      <c r="G211" s="237">
        <v>0</v>
      </c>
      <c r="H211" s="237">
        <v>0</v>
      </c>
      <c r="I211" s="237">
        <v>0</v>
      </c>
      <c r="J211" s="237">
        <v>0</v>
      </c>
      <c r="K211" s="237">
        <v>0</v>
      </c>
      <c r="L211" s="238">
        <v>0</v>
      </c>
      <c r="Q211" s="36"/>
      <c r="R211" s="36"/>
      <c r="S211" s="36"/>
      <c r="T211" s="36"/>
      <c r="U211" s="36"/>
      <c r="V211" s="36"/>
      <c r="W211" s="36"/>
      <c r="X211" s="36"/>
      <c r="Y211" s="36"/>
      <c r="Z211" s="36"/>
      <c r="AA211" s="36"/>
      <c r="AB211" s="36"/>
    </row>
    <row r="212" spans="1:28" ht="14.5" x14ac:dyDescent="0.35">
      <c r="A212" s="148" t="s">
        <v>43</v>
      </c>
      <c r="B212" s="203">
        <f t="shared" ref="B212:L212" si="66">SUM(B205:B211)</f>
        <v>0</v>
      </c>
      <c r="C212" s="203">
        <f t="shared" si="66"/>
        <v>0</v>
      </c>
      <c r="D212" s="203">
        <f t="shared" si="66"/>
        <v>0</v>
      </c>
      <c r="E212" s="203">
        <f t="shared" si="66"/>
        <v>0</v>
      </c>
      <c r="F212" s="203">
        <f t="shared" si="66"/>
        <v>0</v>
      </c>
      <c r="G212" s="203">
        <f t="shared" si="66"/>
        <v>0</v>
      </c>
      <c r="H212" s="203">
        <f t="shared" si="66"/>
        <v>0</v>
      </c>
      <c r="I212" s="203">
        <f t="shared" si="66"/>
        <v>0</v>
      </c>
      <c r="J212" s="203">
        <f t="shared" si="66"/>
        <v>0</v>
      </c>
      <c r="K212" s="203">
        <f t="shared" si="66"/>
        <v>0</v>
      </c>
      <c r="L212" s="252">
        <f t="shared" si="66"/>
        <v>0</v>
      </c>
      <c r="Q212" s="36"/>
      <c r="R212" s="36"/>
      <c r="S212" s="36"/>
      <c r="T212" s="36"/>
      <c r="U212" s="36"/>
      <c r="V212" s="36"/>
      <c r="W212" s="36"/>
      <c r="X212" s="36"/>
      <c r="Y212" s="36"/>
      <c r="Z212" s="36"/>
      <c r="AA212" s="36"/>
      <c r="AB212" s="36"/>
    </row>
    <row r="213" spans="1:28" ht="14.5" x14ac:dyDescent="0.35">
      <c r="A213" s="149" t="s">
        <v>3</v>
      </c>
      <c r="B213" s="237">
        <v>0</v>
      </c>
      <c r="C213" s="237">
        <v>0</v>
      </c>
      <c r="D213" s="237">
        <v>0</v>
      </c>
      <c r="E213" s="237">
        <v>0</v>
      </c>
      <c r="F213" s="237">
        <v>0</v>
      </c>
      <c r="G213" s="237">
        <v>0</v>
      </c>
      <c r="H213" s="237">
        <v>0</v>
      </c>
      <c r="I213" s="237">
        <v>0</v>
      </c>
      <c r="J213" s="237">
        <v>0</v>
      </c>
      <c r="K213" s="237">
        <v>0</v>
      </c>
      <c r="L213" s="238">
        <v>0</v>
      </c>
      <c r="Q213" s="36"/>
      <c r="R213" s="36"/>
      <c r="S213" s="36"/>
      <c r="T213" s="36"/>
      <c r="U213" s="36"/>
      <c r="V213" s="36"/>
      <c r="W213" s="36"/>
      <c r="X213" s="36"/>
      <c r="Y213" s="36"/>
      <c r="Z213" s="36"/>
      <c r="AA213" s="36"/>
      <c r="AB213" s="36"/>
    </row>
    <row r="214" spans="1:28" ht="14.5" x14ac:dyDescent="0.35">
      <c r="A214" s="149" t="s">
        <v>152</v>
      </c>
      <c r="B214" s="237">
        <v>0</v>
      </c>
      <c r="C214" s="237">
        <v>0</v>
      </c>
      <c r="D214" s="237">
        <v>0</v>
      </c>
      <c r="E214" s="237">
        <v>0</v>
      </c>
      <c r="F214" s="237">
        <v>0</v>
      </c>
      <c r="G214" s="237">
        <v>0</v>
      </c>
      <c r="H214" s="237">
        <v>0</v>
      </c>
      <c r="I214" s="237">
        <v>0</v>
      </c>
      <c r="J214" s="237">
        <v>0</v>
      </c>
      <c r="K214" s="237">
        <v>0</v>
      </c>
      <c r="L214" s="238">
        <v>0</v>
      </c>
      <c r="Q214" s="36"/>
      <c r="R214" s="36"/>
      <c r="S214" s="36"/>
      <c r="T214" s="36"/>
      <c r="U214" s="36"/>
      <c r="V214" s="36"/>
      <c r="W214" s="36"/>
      <c r="X214" s="36"/>
      <c r="Y214" s="36"/>
      <c r="Z214" s="36"/>
      <c r="AA214" s="36"/>
      <c r="AB214" s="36"/>
    </row>
    <row r="215" spans="1:28" ht="14.5" x14ac:dyDescent="0.35">
      <c r="A215" s="149" t="s">
        <v>44</v>
      </c>
      <c r="B215" s="237">
        <v>0</v>
      </c>
      <c r="C215" s="237">
        <v>0</v>
      </c>
      <c r="D215" s="237">
        <v>0</v>
      </c>
      <c r="E215" s="237">
        <v>0</v>
      </c>
      <c r="F215" s="237">
        <v>0</v>
      </c>
      <c r="G215" s="237">
        <v>0</v>
      </c>
      <c r="H215" s="237">
        <v>0</v>
      </c>
      <c r="I215" s="237">
        <v>0</v>
      </c>
      <c r="J215" s="237">
        <v>0</v>
      </c>
      <c r="K215" s="237">
        <v>0</v>
      </c>
      <c r="L215" s="238">
        <v>0</v>
      </c>
      <c r="Q215" s="36"/>
      <c r="R215" s="36"/>
      <c r="S215" s="36"/>
      <c r="T215" s="36"/>
      <c r="U215" s="36"/>
      <c r="V215" s="36"/>
      <c r="W215" s="36"/>
      <c r="X215" s="36"/>
      <c r="Y215" s="36"/>
      <c r="Z215" s="36"/>
      <c r="AA215" s="36"/>
      <c r="AB215" s="36"/>
    </row>
    <row r="216" spans="1:28" ht="14.5" x14ac:dyDescent="0.35">
      <c r="A216" s="147" t="s">
        <v>4</v>
      </c>
      <c r="B216" s="237">
        <v>0</v>
      </c>
      <c r="C216" s="237">
        <v>0</v>
      </c>
      <c r="D216" s="237">
        <v>0</v>
      </c>
      <c r="E216" s="237">
        <v>0</v>
      </c>
      <c r="F216" s="237">
        <v>0</v>
      </c>
      <c r="G216" s="237">
        <v>0</v>
      </c>
      <c r="H216" s="237">
        <v>0</v>
      </c>
      <c r="I216" s="237">
        <v>0</v>
      </c>
      <c r="J216" s="237">
        <v>0</v>
      </c>
      <c r="K216" s="237">
        <v>0</v>
      </c>
      <c r="L216" s="238">
        <v>0</v>
      </c>
      <c r="Q216" s="36"/>
      <c r="R216" s="36"/>
      <c r="S216" s="36"/>
      <c r="T216" s="36"/>
      <c r="U216" s="36"/>
      <c r="V216" s="36"/>
      <c r="W216" s="36"/>
      <c r="X216" s="36"/>
      <c r="Y216" s="36"/>
      <c r="Z216" s="36"/>
      <c r="AA216" s="36"/>
      <c r="AB216" s="36"/>
    </row>
    <row r="217" spans="1:28" ht="14.5" x14ac:dyDescent="0.35">
      <c r="A217" s="330" t="s">
        <v>241</v>
      </c>
      <c r="B217" s="237">
        <v>0</v>
      </c>
      <c r="C217" s="237">
        <v>0</v>
      </c>
      <c r="D217" s="237">
        <v>0</v>
      </c>
      <c r="E217" s="237">
        <v>0</v>
      </c>
      <c r="F217" s="237">
        <v>0</v>
      </c>
      <c r="G217" s="237">
        <v>0</v>
      </c>
      <c r="H217" s="237">
        <v>0</v>
      </c>
      <c r="I217" s="237">
        <v>0</v>
      </c>
      <c r="J217" s="237">
        <v>0</v>
      </c>
      <c r="K217" s="237">
        <v>0</v>
      </c>
      <c r="L217" s="238">
        <v>0</v>
      </c>
      <c r="Q217" s="36"/>
      <c r="R217" s="36"/>
      <c r="S217" s="36"/>
      <c r="T217" s="36"/>
      <c r="U217" s="36"/>
      <c r="V217" s="36"/>
      <c r="W217" s="36"/>
      <c r="X217" s="36"/>
      <c r="Y217" s="36"/>
      <c r="Z217" s="36"/>
      <c r="AA217" s="36"/>
      <c r="AB217" s="36"/>
    </row>
    <row r="218" spans="1:28" ht="14.5" x14ac:dyDescent="0.35">
      <c r="A218" s="148" t="s">
        <v>45</v>
      </c>
      <c r="B218" s="242">
        <f t="shared" ref="B218:L218" si="67">SUM(B214:B217)</f>
        <v>0</v>
      </c>
      <c r="C218" s="242">
        <f t="shared" si="67"/>
        <v>0</v>
      </c>
      <c r="D218" s="242">
        <f t="shared" si="67"/>
        <v>0</v>
      </c>
      <c r="E218" s="242">
        <f t="shared" si="67"/>
        <v>0</v>
      </c>
      <c r="F218" s="242">
        <f t="shared" si="67"/>
        <v>0</v>
      </c>
      <c r="G218" s="242">
        <f t="shared" si="67"/>
        <v>0</v>
      </c>
      <c r="H218" s="242">
        <f t="shared" si="67"/>
        <v>0</v>
      </c>
      <c r="I218" s="242">
        <f t="shared" si="67"/>
        <v>0</v>
      </c>
      <c r="J218" s="242">
        <f t="shared" si="67"/>
        <v>0</v>
      </c>
      <c r="K218" s="242">
        <f t="shared" si="67"/>
        <v>0</v>
      </c>
      <c r="L218" s="243">
        <f t="shared" si="67"/>
        <v>0</v>
      </c>
      <c r="Q218" s="36"/>
      <c r="R218" s="36"/>
      <c r="S218" s="36"/>
      <c r="T218" s="36"/>
      <c r="U218" s="36"/>
      <c r="V218" s="36"/>
      <c r="W218" s="36"/>
      <c r="X218" s="36"/>
      <c r="Y218" s="36"/>
      <c r="Z218" s="36"/>
      <c r="AA218" s="36"/>
      <c r="AB218" s="36"/>
    </row>
    <row r="219" spans="1:28" ht="14.5" x14ac:dyDescent="0.35">
      <c r="A219" s="147" t="s">
        <v>6</v>
      </c>
      <c r="B219" s="237">
        <v>0</v>
      </c>
      <c r="C219" s="237">
        <v>0</v>
      </c>
      <c r="D219" s="237">
        <v>0</v>
      </c>
      <c r="E219" s="237">
        <v>0</v>
      </c>
      <c r="F219" s="237">
        <v>0</v>
      </c>
      <c r="G219" s="237">
        <v>0</v>
      </c>
      <c r="H219" s="237">
        <v>0</v>
      </c>
      <c r="I219" s="237">
        <v>0</v>
      </c>
      <c r="J219" s="237">
        <v>0</v>
      </c>
      <c r="K219" s="237">
        <v>0</v>
      </c>
      <c r="L219" s="238">
        <v>0</v>
      </c>
      <c r="Q219" s="36"/>
      <c r="R219" s="36"/>
      <c r="S219" s="36"/>
      <c r="T219" s="36"/>
      <c r="U219" s="36"/>
      <c r="V219" s="36"/>
      <c r="W219" s="36"/>
      <c r="X219" s="36"/>
      <c r="Y219" s="36"/>
      <c r="Z219" s="36"/>
      <c r="AA219" s="36"/>
      <c r="AB219" s="36"/>
    </row>
    <row r="220" spans="1:28" ht="14.5" x14ac:dyDescent="0.35">
      <c r="A220" s="148" t="s">
        <v>153</v>
      </c>
      <c r="B220" s="211">
        <f t="shared" ref="B220:L220" si="68">B212-SUM(B213:B217)-B219</f>
        <v>0</v>
      </c>
      <c r="C220" s="211">
        <f t="shared" si="68"/>
        <v>0</v>
      </c>
      <c r="D220" s="211">
        <f t="shared" si="68"/>
        <v>0</v>
      </c>
      <c r="E220" s="211">
        <f t="shared" si="68"/>
        <v>0</v>
      </c>
      <c r="F220" s="211">
        <f t="shared" si="68"/>
        <v>0</v>
      </c>
      <c r="G220" s="211">
        <f t="shared" si="68"/>
        <v>0</v>
      </c>
      <c r="H220" s="211">
        <f t="shared" si="68"/>
        <v>0</v>
      </c>
      <c r="I220" s="211">
        <f t="shared" si="68"/>
        <v>0</v>
      </c>
      <c r="J220" s="211">
        <f t="shared" si="68"/>
        <v>0</v>
      </c>
      <c r="K220" s="211">
        <f t="shared" si="68"/>
        <v>0</v>
      </c>
      <c r="L220" s="253">
        <f t="shared" si="68"/>
        <v>0</v>
      </c>
      <c r="Q220" s="36"/>
      <c r="R220" s="36"/>
      <c r="S220" s="36"/>
      <c r="T220" s="36"/>
      <c r="U220" s="36"/>
      <c r="V220" s="36"/>
      <c r="W220" s="36"/>
      <c r="X220" s="36"/>
      <c r="Y220" s="36"/>
      <c r="Z220" s="36"/>
      <c r="AA220" s="36"/>
      <c r="AB220" s="36"/>
    </row>
    <row r="221" spans="1:28" ht="14.5" x14ac:dyDescent="0.35">
      <c r="A221" s="148" t="s">
        <v>154</v>
      </c>
      <c r="B221" s="242">
        <f t="shared" ref="B221" si="69">B220+B219</f>
        <v>0</v>
      </c>
      <c r="C221" s="242">
        <f t="shared" ref="C221" si="70">C220+C219</f>
        <v>0</v>
      </c>
      <c r="D221" s="242">
        <f t="shared" ref="D221" si="71">D220+D219</f>
        <v>0</v>
      </c>
      <c r="E221" s="242">
        <f t="shared" ref="E221" si="72">E220+E219</f>
        <v>0</v>
      </c>
      <c r="F221" s="242">
        <f t="shared" ref="F221" si="73">F220+F219</f>
        <v>0</v>
      </c>
      <c r="G221" s="242">
        <f t="shared" ref="G221" si="74">G220+G219</f>
        <v>0</v>
      </c>
      <c r="H221" s="242">
        <f t="shared" ref="H221" si="75">H220+H219</f>
        <v>0</v>
      </c>
      <c r="I221" s="242">
        <f t="shared" ref="I221" si="76">I220+I219</f>
        <v>0</v>
      </c>
      <c r="J221" s="242">
        <f t="shared" ref="J221" si="77">J220+J219</f>
        <v>0</v>
      </c>
      <c r="K221" s="242">
        <f t="shared" ref="K221" si="78">K220+K219</f>
        <v>0</v>
      </c>
      <c r="L221" s="243">
        <f t="shared" ref="L221" si="79">L220+L219</f>
        <v>0</v>
      </c>
      <c r="Q221" s="36"/>
      <c r="R221" s="36"/>
      <c r="S221" s="36"/>
      <c r="T221" s="36"/>
      <c r="U221" s="36"/>
      <c r="V221" s="36"/>
      <c r="W221" s="36"/>
      <c r="X221" s="36"/>
      <c r="Y221" s="36"/>
      <c r="Z221" s="36"/>
      <c r="AA221" s="36"/>
      <c r="AB221" s="36"/>
    </row>
    <row r="222" spans="1:28" s="232" customFormat="1" ht="14.5" x14ac:dyDescent="0.35">
      <c r="A222" s="150" t="s">
        <v>46</v>
      </c>
      <c r="B222" s="15">
        <v>0</v>
      </c>
      <c r="C222" s="15">
        <v>0</v>
      </c>
      <c r="D222" s="15">
        <v>0</v>
      </c>
      <c r="E222" s="15">
        <v>0</v>
      </c>
      <c r="F222" s="15">
        <v>0</v>
      </c>
      <c r="G222" s="15">
        <v>0</v>
      </c>
      <c r="H222" s="15">
        <v>0</v>
      </c>
      <c r="I222" s="15">
        <v>0</v>
      </c>
      <c r="J222" s="15">
        <v>0</v>
      </c>
      <c r="K222" s="15">
        <v>0</v>
      </c>
      <c r="L222" s="109">
        <v>0</v>
      </c>
      <c r="Q222" s="233"/>
      <c r="R222" s="233"/>
      <c r="S222" s="233"/>
      <c r="T222" s="233"/>
      <c r="U222" s="233"/>
      <c r="V222" s="233"/>
      <c r="W222" s="233"/>
      <c r="X222" s="233"/>
      <c r="Y222" s="233"/>
      <c r="Z222" s="233"/>
      <c r="AA222" s="233"/>
      <c r="AB222" s="233"/>
    </row>
    <row r="223" spans="1:28" s="232" customFormat="1" ht="14.5" x14ac:dyDescent="0.35">
      <c r="A223" s="150" t="s">
        <v>148</v>
      </c>
      <c r="B223" s="15">
        <v>0</v>
      </c>
      <c r="C223" s="15">
        <v>0</v>
      </c>
      <c r="D223" s="15">
        <v>0</v>
      </c>
      <c r="E223" s="15">
        <v>0</v>
      </c>
      <c r="F223" s="15">
        <v>0</v>
      </c>
      <c r="G223" s="15">
        <v>0</v>
      </c>
      <c r="H223" s="15">
        <v>0</v>
      </c>
      <c r="I223" s="15">
        <v>0</v>
      </c>
      <c r="J223" s="15">
        <v>0</v>
      </c>
      <c r="K223" s="15">
        <v>0</v>
      </c>
      <c r="L223" s="109">
        <v>0</v>
      </c>
      <c r="Q223" s="233"/>
      <c r="R223" s="233"/>
      <c r="S223" s="233"/>
      <c r="T223" s="233"/>
      <c r="U223" s="233"/>
      <c r="V223" s="233"/>
      <c r="W223" s="233"/>
      <c r="X223" s="233"/>
      <c r="Y223" s="233"/>
      <c r="Z223" s="233"/>
      <c r="AA223" s="233"/>
      <c r="AB223" s="233"/>
    </row>
    <row r="224" spans="1:28" s="110" customFormat="1" ht="14.5" x14ac:dyDescent="0.35">
      <c r="A224" s="234" t="s">
        <v>40</v>
      </c>
      <c r="B224" s="9">
        <f t="shared" ref="B224:L224" si="80">IF(B203=0,0,B222/B203)</f>
        <v>0</v>
      </c>
      <c r="C224" s="9">
        <f t="shared" si="80"/>
        <v>0</v>
      </c>
      <c r="D224" s="9">
        <f t="shared" si="80"/>
        <v>0</v>
      </c>
      <c r="E224" s="9">
        <f t="shared" si="80"/>
        <v>0</v>
      </c>
      <c r="F224" s="9">
        <f t="shared" si="80"/>
        <v>0</v>
      </c>
      <c r="G224" s="9">
        <f t="shared" si="80"/>
        <v>0</v>
      </c>
      <c r="H224" s="9">
        <f t="shared" si="80"/>
        <v>0</v>
      </c>
      <c r="I224" s="9">
        <f t="shared" si="80"/>
        <v>0</v>
      </c>
      <c r="J224" s="9">
        <f t="shared" si="80"/>
        <v>0</v>
      </c>
      <c r="K224" s="9">
        <f t="shared" si="80"/>
        <v>0</v>
      </c>
      <c r="L224" s="10">
        <f t="shared" si="80"/>
        <v>0</v>
      </c>
      <c r="Q224" s="235"/>
      <c r="R224" s="235"/>
      <c r="S224" s="235"/>
      <c r="T224" s="235"/>
      <c r="U224" s="235"/>
      <c r="V224" s="235"/>
      <c r="W224" s="235"/>
      <c r="X224" s="235"/>
      <c r="Y224" s="235"/>
      <c r="Z224" s="235"/>
      <c r="AA224" s="235"/>
      <c r="AB224" s="235"/>
    </row>
    <row r="225" spans="1:28" s="110" customFormat="1" ht="14.5" x14ac:dyDescent="0.35">
      <c r="A225" s="234" t="s">
        <v>30</v>
      </c>
      <c r="B225" s="9">
        <f t="shared" ref="B225:L225" si="81">IF(B203=0,0,B223/B203)</f>
        <v>0</v>
      </c>
      <c r="C225" s="9">
        <f t="shared" si="81"/>
        <v>0</v>
      </c>
      <c r="D225" s="9">
        <f t="shared" si="81"/>
        <v>0</v>
      </c>
      <c r="E225" s="9">
        <f t="shared" si="81"/>
        <v>0</v>
      </c>
      <c r="F225" s="9">
        <f t="shared" si="81"/>
        <v>0</v>
      </c>
      <c r="G225" s="9">
        <f t="shared" si="81"/>
        <v>0</v>
      </c>
      <c r="H225" s="9">
        <f t="shared" si="81"/>
        <v>0</v>
      </c>
      <c r="I225" s="9">
        <f t="shared" si="81"/>
        <v>0</v>
      </c>
      <c r="J225" s="9">
        <f t="shared" si="81"/>
        <v>0</v>
      </c>
      <c r="K225" s="9">
        <f t="shared" si="81"/>
        <v>0</v>
      </c>
      <c r="L225" s="10">
        <f t="shared" si="81"/>
        <v>0</v>
      </c>
      <c r="Q225" s="235"/>
      <c r="R225" s="235"/>
      <c r="S225" s="235"/>
      <c r="T225" s="235"/>
      <c r="U225" s="235"/>
      <c r="V225" s="235"/>
      <c r="W225" s="235"/>
      <c r="X225" s="235"/>
      <c r="Y225" s="235"/>
      <c r="Z225" s="235"/>
      <c r="AA225" s="235"/>
      <c r="AB225" s="235"/>
    </row>
    <row r="226" spans="1:28" ht="14.5" x14ac:dyDescent="0.35">
      <c r="A226" s="147" t="s">
        <v>47</v>
      </c>
      <c r="B226" s="237">
        <v>0</v>
      </c>
      <c r="C226" s="237">
        <v>0</v>
      </c>
      <c r="D226" s="237">
        <v>0</v>
      </c>
      <c r="E226" s="237">
        <v>0</v>
      </c>
      <c r="F226" s="237">
        <v>0</v>
      </c>
      <c r="G226" s="237">
        <v>0</v>
      </c>
      <c r="H226" s="237">
        <v>0</v>
      </c>
      <c r="I226" s="237">
        <v>0</v>
      </c>
      <c r="J226" s="237">
        <v>0</v>
      </c>
      <c r="K226" s="237">
        <v>0</v>
      </c>
      <c r="L226" s="238">
        <v>0</v>
      </c>
      <c r="Q226" s="36"/>
      <c r="R226" s="36"/>
      <c r="S226" s="36"/>
      <c r="T226" s="36"/>
      <c r="U226" s="36"/>
      <c r="V226" s="36"/>
      <c r="W226" s="36"/>
      <c r="X226" s="36"/>
      <c r="Y226" s="36"/>
      <c r="Z226" s="36"/>
      <c r="AA226" s="36"/>
      <c r="AB226" s="36"/>
    </row>
    <row r="227" spans="1:28" s="110" customFormat="1" ht="14.5" x14ac:dyDescent="0.35">
      <c r="A227" s="234" t="s">
        <v>10</v>
      </c>
      <c r="B227" s="9">
        <f t="shared" ref="B227" si="82">IF((B226+B218)=0,0,B226/(B226+B218))</f>
        <v>0</v>
      </c>
      <c r="C227" s="9">
        <f t="shared" ref="C227" si="83">IF((C226+C218)=0,0,C226/(C226+C218))</f>
        <v>0</v>
      </c>
      <c r="D227" s="9">
        <f t="shared" ref="D227" si="84">IF((D226+D218)=0,0,D226/(D226+D218))</f>
        <v>0</v>
      </c>
      <c r="E227" s="9">
        <f t="shared" ref="E227" si="85">IF((E226+E218)=0,0,E226/(E226+E218))</f>
        <v>0</v>
      </c>
      <c r="F227" s="9">
        <f t="shared" ref="F227" si="86">IF((F226+F218)=0,0,F226/(F226+F218))</f>
        <v>0</v>
      </c>
      <c r="G227" s="9">
        <f t="shared" ref="G227" si="87">IF((G226+G218)=0,0,G226/(G226+G218))</f>
        <v>0</v>
      </c>
      <c r="H227" s="9">
        <f t="shared" ref="H227" si="88">IF((H226+H218)=0,0,H226/(H226+H218))</f>
        <v>0</v>
      </c>
      <c r="I227" s="9">
        <f t="shared" ref="I227" si="89">IF((I226+I218)=0,0,I226/(I226+I218))</f>
        <v>0</v>
      </c>
      <c r="J227" s="9">
        <f t="shared" ref="J227" si="90">IF((J226+J218)=0,0,J226/(J226+J218))</f>
        <v>0</v>
      </c>
      <c r="K227" s="9">
        <f t="shared" ref="K227" si="91">IF((K226+K218)=0,0,K226/(K226+K218))</f>
        <v>0</v>
      </c>
      <c r="L227" s="10">
        <f t="shared" ref="L227" si="92">IF((L226+L218)=0,0,L226/(L226+L218))</f>
        <v>0</v>
      </c>
      <c r="Q227" s="235"/>
      <c r="R227" s="235"/>
      <c r="S227" s="235"/>
      <c r="T227" s="235"/>
      <c r="U227" s="235"/>
      <c r="V227" s="235"/>
      <c r="W227" s="235"/>
      <c r="X227" s="235"/>
      <c r="Y227" s="235"/>
      <c r="Z227" s="235"/>
      <c r="AA227" s="235"/>
      <c r="AB227" s="235"/>
    </row>
    <row r="228" spans="1:28" ht="15" thickBot="1" x14ac:dyDescent="0.4">
      <c r="A228" s="151" t="s">
        <v>25</v>
      </c>
      <c r="B228" s="250">
        <v>0</v>
      </c>
      <c r="C228" s="250">
        <v>0</v>
      </c>
      <c r="D228" s="250">
        <v>0</v>
      </c>
      <c r="E228" s="250">
        <v>0</v>
      </c>
      <c r="F228" s="250">
        <v>0</v>
      </c>
      <c r="G228" s="250">
        <v>0</v>
      </c>
      <c r="H228" s="250">
        <v>0</v>
      </c>
      <c r="I228" s="250">
        <v>0</v>
      </c>
      <c r="J228" s="250">
        <v>0</v>
      </c>
      <c r="K228" s="250">
        <v>0</v>
      </c>
      <c r="L228" s="251">
        <v>0</v>
      </c>
      <c r="Q228" s="36"/>
      <c r="R228" s="36"/>
      <c r="S228" s="36"/>
      <c r="T228" s="36"/>
      <c r="U228" s="36"/>
      <c r="V228" s="36"/>
      <c r="W228" s="36"/>
      <c r="X228" s="36"/>
      <c r="Y228" s="36"/>
      <c r="Z228" s="36"/>
      <c r="AA228" s="36"/>
      <c r="AB228" s="36"/>
    </row>
    <row r="229" spans="1:28" ht="15" thickBot="1" x14ac:dyDescent="0.4">
      <c r="A229" s="45"/>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row>
    <row r="230" spans="1:28" ht="15" hidden="1" thickBot="1" x14ac:dyDescent="0.4">
      <c r="A230" s="45"/>
      <c r="B230" s="43" t="s">
        <v>109</v>
      </c>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row>
    <row r="231" spans="1:28" ht="67.5" customHeight="1" x14ac:dyDescent="0.35">
      <c r="A231" s="92" t="s">
        <v>0</v>
      </c>
      <c r="B231" s="16" t="s">
        <v>16</v>
      </c>
      <c r="C231" s="72" t="s">
        <v>19</v>
      </c>
      <c r="D231" s="16" t="s">
        <v>15</v>
      </c>
      <c r="E231" s="16" t="s">
        <v>238</v>
      </c>
      <c r="F231" s="75"/>
      <c r="G231" s="1" t="s">
        <v>48</v>
      </c>
      <c r="H231" s="3" t="s">
        <v>49</v>
      </c>
      <c r="I231" s="36"/>
      <c r="J231" s="1" t="s">
        <v>32</v>
      </c>
      <c r="K231" s="52" t="s">
        <v>39</v>
      </c>
      <c r="L231" s="36"/>
      <c r="M231" s="36"/>
      <c r="N231" s="36"/>
    </row>
    <row r="232" spans="1:28" ht="14.5" x14ac:dyDescent="0.35">
      <c r="A232" s="4" t="s">
        <v>41</v>
      </c>
      <c r="B232" s="80">
        <v>0</v>
      </c>
      <c r="C232" s="22"/>
      <c r="D232" s="66"/>
      <c r="E232" s="64"/>
      <c r="F232" s="76"/>
      <c r="G232" s="50">
        <v>0</v>
      </c>
      <c r="H232" s="13">
        <v>0</v>
      </c>
      <c r="I232" s="36"/>
      <c r="J232" s="50" t="s">
        <v>33</v>
      </c>
      <c r="K232" s="13">
        <v>0</v>
      </c>
      <c r="L232" s="36"/>
      <c r="M232" s="36"/>
      <c r="N232" s="36"/>
    </row>
    <row r="233" spans="1:28" ht="14.5" x14ac:dyDescent="0.35">
      <c r="A233" s="4" t="s">
        <v>42</v>
      </c>
      <c r="B233" s="80">
        <v>0</v>
      </c>
      <c r="C233" s="22"/>
      <c r="D233" s="69">
        <f t="shared" ref="D233:D242" si="93">SUM(B171:L171,B202:L202, B233)</f>
        <v>0</v>
      </c>
      <c r="E233" s="64"/>
      <c r="F233" s="76"/>
      <c r="G233" s="50">
        <v>0</v>
      </c>
      <c r="H233" s="13">
        <v>0</v>
      </c>
      <c r="I233" s="36"/>
      <c r="J233" s="50" t="s">
        <v>34</v>
      </c>
      <c r="K233" s="13">
        <v>0</v>
      </c>
      <c r="L233" s="36"/>
      <c r="M233" s="36"/>
      <c r="N233" s="36"/>
    </row>
    <row r="234" spans="1:28" ht="14.5" x14ac:dyDescent="0.35">
      <c r="A234" s="4" t="s">
        <v>226</v>
      </c>
      <c r="B234" s="80">
        <v>0</v>
      </c>
      <c r="C234" s="22"/>
      <c r="D234" s="69">
        <f t="shared" si="93"/>
        <v>0</v>
      </c>
      <c r="E234" s="64"/>
      <c r="F234" s="76"/>
      <c r="G234" s="50">
        <v>0</v>
      </c>
      <c r="H234" s="13">
        <v>0</v>
      </c>
      <c r="I234" s="36"/>
      <c r="J234" s="50" t="s">
        <v>35</v>
      </c>
      <c r="K234" s="13">
        <v>0</v>
      </c>
      <c r="L234" s="36"/>
      <c r="M234" s="36"/>
      <c r="N234" s="36"/>
    </row>
    <row r="235" spans="1:28" ht="14.5" x14ac:dyDescent="0.35">
      <c r="A235" s="4" t="s">
        <v>147</v>
      </c>
      <c r="B235" s="80">
        <v>0</v>
      </c>
      <c r="C235" s="22"/>
      <c r="D235" s="69">
        <f t="shared" si="93"/>
        <v>0</v>
      </c>
      <c r="E235" s="64"/>
      <c r="F235" s="76"/>
      <c r="G235" s="50">
        <v>0</v>
      </c>
      <c r="H235" s="13">
        <v>0</v>
      </c>
      <c r="I235" s="36"/>
      <c r="J235" s="50" t="s">
        <v>36</v>
      </c>
      <c r="K235" s="13">
        <v>0</v>
      </c>
      <c r="L235" s="36"/>
      <c r="M235" s="36"/>
      <c r="N235" s="36"/>
    </row>
    <row r="236" spans="1:28" ht="14.5" x14ac:dyDescent="0.35">
      <c r="A236" s="279" t="s">
        <v>1</v>
      </c>
      <c r="B236" s="256">
        <v>0</v>
      </c>
      <c r="C236" s="302"/>
      <c r="D236" s="258">
        <f t="shared" si="93"/>
        <v>0</v>
      </c>
      <c r="E236" s="259"/>
      <c r="F236" s="303"/>
      <c r="G236" s="264">
        <v>0</v>
      </c>
      <c r="H236" s="254">
        <v>0</v>
      </c>
      <c r="I236" s="36"/>
      <c r="J236" s="50" t="s">
        <v>37</v>
      </c>
      <c r="K236" s="13">
        <v>0</v>
      </c>
      <c r="L236" s="36"/>
      <c r="M236" s="36"/>
      <c r="N236" s="36"/>
    </row>
    <row r="237" spans="1:28" ht="15" thickBot="1" x14ac:dyDescent="0.4">
      <c r="A237" s="279" t="s">
        <v>149</v>
      </c>
      <c r="B237" s="256">
        <v>0</v>
      </c>
      <c r="C237" s="302"/>
      <c r="D237" s="258">
        <f t="shared" si="93"/>
        <v>0</v>
      </c>
      <c r="E237" s="259"/>
      <c r="F237" s="303"/>
      <c r="G237" s="264">
        <v>0</v>
      </c>
      <c r="H237" s="254">
        <v>0</v>
      </c>
      <c r="I237" s="36"/>
      <c r="J237" s="51" t="s">
        <v>38</v>
      </c>
      <c r="K237" s="49">
        <v>0</v>
      </c>
      <c r="L237" s="36"/>
      <c r="M237" s="36"/>
      <c r="N237" s="36"/>
    </row>
    <row r="238" spans="1:28" ht="14.5" x14ac:dyDescent="0.35">
      <c r="A238" s="279" t="s">
        <v>2</v>
      </c>
      <c r="B238" s="256">
        <v>0</v>
      </c>
      <c r="C238" s="302"/>
      <c r="D238" s="258">
        <f t="shared" si="93"/>
        <v>0</v>
      </c>
      <c r="E238" s="259"/>
      <c r="F238" s="303"/>
      <c r="G238" s="264">
        <v>0</v>
      </c>
      <c r="H238" s="254">
        <v>0</v>
      </c>
      <c r="I238" s="36"/>
      <c r="L238" s="36"/>
      <c r="M238" s="36"/>
      <c r="N238" s="36"/>
    </row>
    <row r="239" spans="1:28" ht="14.5" x14ac:dyDescent="0.35">
      <c r="A239" s="279" t="s">
        <v>150</v>
      </c>
      <c r="B239" s="256">
        <v>0</v>
      </c>
      <c r="C239" s="302"/>
      <c r="D239" s="258">
        <f t="shared" si="93"/>
        <v>0</v>
      </c>
      <c r="E239" s="259"/>
      <c r="F239" s="303"/>
      <c r="G239" s="264">
        <v>0</v>
      </c>
      <c r="H239" s="254">
        <v>0</v>
      </c>
      <c r="I239" s="36"/>
      <c r="L239" s="36"/>
      <c r="M239" s="36"/>
      <c r="N239" s="36"/>
    </row>
    <row r="240" spans="1:28" ht="14.5" x14ac:dyDescent="0.35">
      <c r="A240" s="279" t="s">
        <v>151</v>
      </c>
      <c r="B240" s="256">
        <v>0</v>
      </c>
      <c r="C240" s="302"/>
      <c r="D240" s="258">
        <f t="shared" si="93"/>
        <v>0</v>
      </c>
      <c r="E240" s="259"/>
      <c r="F240" s="303"/>
      <c r="G240" s="264">
        <v>0</v>
      </c>
      <c r="H240" s="254">
        <v>0</v>
      </c>
      <c r="I240" s="36"/>
      <c r="L240" s="36"/>
      <c r="M240" s="36"/>
      <c r="N240" s="36"/>
    </row>
    <row r="241" spans="1:14" ht="14.5" x14ac:dyDescent="0.35">
      <c r="A241" s="279" t="s">
        <v>102</v>
      </c>
      <c r="B241" s="256">
        <v>0</v>
      </c>
      <c r="C241" s="302"/>
      <c r="D241" s="258">
        <f t="shared" si="93"/>
        <v>0</v>
      </c>
      <c r="E241" s="259"/>
      <c r="F241" s="303"/>
      <c r="G241" s="264">
        <v>0</v>
      </c>
      <c r="H241" s="254">
        <v>0</v>
      </c>
      <c r="I241" s="36"/>
      <c r="L241" s="36"/>
      <c r="M241" s="36"/>
      <c r="N241" s="36"/>
    </row>
    <row r="242" spans="1:14" ht="14.5" x14ac:dyDescent="0.35">
      <c r="A242" s="329" t="s">
        <v>240</v>
      </c>
      <c r="B242" s="256">
        <v>0</v>
      </c>
      <c r="C242" s="302"/>
      <c r="D242" s="258">
        <f t="shared" si="93"/>
        <v>0</v>
      </c>
      <c r="E242" s="259"/>
      <c r="F242" s="303"/>
      <c r="G242" s="264">
        <v>0</v>
      </c>
      <c r="H242" s="254">
        <v>0</v>
      </c>
      <c r="I242" s="36"/>
      <c r="J242" s="36"/>
      <c r="K242" s="36"/>
      <c r="L242" s="36"/>
      <c r="M242" s="36"/>
      <c r="N242" s="36"/>
    </row>
    <row r="243" spans="1:14" ht="14.5" x14ac:dyDescent="0.35">
      <c r="A243" s="284" t="s">
        <v>43</v>
      </c>
      <c r="B243" s="261">
        <f>SUM(B236:B242)</f>
        <v>0</v>
      </c>
      <c r="C243" s="302"/>
      <c r="D243" s="261">
        <f>SUM(D236:D242)</f>
        <v>0</v>
      </c>
      <c r="E243" s="259"/>
      <c r="F243" s="303"/>
      <c r="G243" s="260">
        <f>SUM(G236:G242)</f>
        <v>0</v>
      </c>
      <c r="H243" s="252">
        <f>SUM(H236:H242)</f>
        <v>0</v>
      </c>
      <c r="I243" s="36"/>
      <c r="J243" s="36"/>
      <c r="K243" s="36"/>
      <c r="L243" s="36"/>
      <c r="M243" s="36"/>
      <c r="N243" s="36"/>
    </row>
    <row r="244" spans="1:14" ht="14.5" x14ac:dyDescent="0.35">
      <c r="A244" s="285" t="s">
        <v>3</v>
      </c>
      <c r="B244" s="256">
        <v>0</v>
      </c>
      <c r="C244" s="302"/>
      <c r="D244" s="258">
        <f t="shared" ref="D244:D254" si="94">SUM(B182:L182,B213:L213, B244)</f>
        <v>0</v>
      </c>
      <c r="E244" s="259"/>
      <c r="F244" s="303"/>
      <c r="G244" s="304">
        <v>0</v>
      </c>
      <c r="H244" s="280">
        <v>0</v>
      </c>
      <c r="I244" s="36"/>
      <c r="J244" s="36"/>
      <c r="K244" s="36"/>
      <c r="L244" s="36"/>
      <c r="M244" s="36"/>
      <c r="N244" s="36"/>
    </row>
    <row r="245" spans="1:14" ht="14.5" x14ac:dyDescent="0.35">
      <c r="A245" s="285" t="s">
        <v>152</v>
      </c>
      <c r="B245" s="256">
        <v>0</v>
      </c>
      <c r="C245" s="302"/>
      <c r="D245" s="258">
        <f t="shared" si="94"/>
        <v>0</v>
      </c>
      <c r="E245" s="259"/>
      <c r="F245" s="303"/>
      <c r="G245" s="304">
        <v>0</v>
      </c>
      <c r="H245" s="280">
        <v>0</v>
      </c>
      <c r="I245" s="36"/>
      <c r="J245" s="36"/>
      <c r="K245" s="36"/>
      <c r="L245" s="36"/>
      <c r="M245" s="36"/>
      <c r="N245" s="36"/>
    </row>
    <row r="246" spans="1:14" ht="14.5" x14ac:dyDescent="0.35">
      <c r="A246" s="285" t="s">
        <v>44</v>
      </c>
      <c r="B246" s="256">
        <v>0</v>
      </c>
      <c r="C246" s="302"/>
      <c r="D246" s="258">
        <f t="shared" si="94"/>
        <v>0</v>
      </c>
      <c r="E246" s="259"/>
      <c r="F246" s="303"/>
      <c r="G246" s="304">
        <v>0</v>
      </c>
      <c r="H246" s="280">
        <v>0</v>
      </c>
      <c r="I246" s="36"/>
      <c r="J246" s="36"/>
      <c r="K246" s="36"/>
      <c r="L246" s="36"/>
      <c r="M246" s="36"/>
      <c r="N246" s="36"/>
    </row>
    <row r="247" spans="1:14" ht="14.5" x14ac:dyDescent="0.35">
      <c r="A247" s="279" t="s">
        <v>4</v>
      </c>
      <c r="B247" s="256">
        <v>0</v>
      </c>
      <c r="C247" s="302"/>
      <c r="D247" s="258">
        <f t="shared" si="94"/>
        <v>0</v>
      </c>
      <c r="E247" s="259"/>
      <c r="F247" s="303"/>
      <c r="G247" s="304">
        <v>0</v>
      </c>
      <c r="H247" s="280">
        <v>0</v>
      </c>
      <c r="I247" s="36"/>
      <c r="J247" s="95"/>
      <c r="K247" s="95"/>
      <c r="L247" s="28"/>
      <c r="M247" s="28"/>
      <c r="N247" s="36"/>
    </row>
    <row r="248" spans="1:14" ht="14.5" x14ac:dyDescent="0.35">
      <c r="A248" s="330" t="s">
        <v>241</v>
      </c>
      <c r="B248" s="256">
        <v>0</v>
      </c>
      <c r="C248" s="302"/>
      <c r="D248" s="258">
        <f t="shared" si="94"/>
        <v>0</v>
      </c>
      <c r="E248" s="259"/>
      <c r="F248" s="303"/>
      <c r="G248" s="304">
        <v>0</v>
      </c>
      <c r="H248" s="280">
        <v>0</v>
      </c>
      <c r="I248" s="36"/>
      <c r="J248" s="95"/>
      <c r="K248" s="95"/>
      <c r="L248" s="28"/>
      <c r="M248" s="28"/>
      <c r="N248" s="44"/>
    </row>
    <row r="249" spans="1:14" ht="14.5" x14ac:dyDescent="0.35">
      <c r="A249" s="284" t="s">
        <v>45</v>
      </c>
      <c r="B249" s="258">
        <f>SUM(B245:B248)</f>
        <v>0</v>
      </c>
      <c r="C249" s="302"/>
      <c r="D249" s="258">
        <f t="shared" si="94"/>
        <v>0</v>
      </c>
      <c r="E249" s="259"/>
      <c r="F249" s="303"/>
      <c r="G249" s="262">
        <f>SUM(G245:G248)</f>
        <v>0</v>
      </c>
      <c r="H249" s="243">
        <f>SUM(H245:H248)</f>
        <v>0</v>
      </c>
      <c r="I249" s="36"/>
      <c r="K249" s="157"/>
      <c r="L249" s="28"/>
      <c r="M249" s="28"/>
      <c r="N249" s="44"/>
    </row>
    <row r="250" spans="1:14" ht="14.5" x14ac:dyDescent="0.35">
      <c r="A250" s="279" t="s">
        <v>6</v>
      </c>
      <c r="B250" s="256">
        <v>0</v>
      </c>
      <c r="C250" s="302"/>
      <c r="D250" s="258">
        <f t="shared" si="94"/>
        <v>0</v>
      </c>
      <c r="E250" s="259"/>
      <c r="F250" s="303"/>
      <c r="G250" s="305">
        <v>0</v>
      </c>
      <c r="H250" s="306">
        <v>0</v>
      </c>
      <c r="I250" s="36"/>
      <c r="J250" s="95"/>
      <c r="K250" s="156"/>
      <c r="L250" s="97"/>
      <c r="M250" s="158"/>
      <c r="N250" s="44"/>
    </row>
    <row r="251" spans="1:14" ht="14.5" x14ac:dyDescent="0.35">
      <c r="A251" s="284" t="s">
        <v>153</v>
      </c>
      <c r="B251" s="265">
        <f>B243-SUM(B244:B248)-B250</f>
        <v>0</v>
      </c>
      <c r="C251" s="302"/>
      <c r="D251" s="258">
        <f t="shared" si="94"/>
        <v>0</v>
      </c>
      <c r="E251" s="259"/>
      <c r="F251" s="303"/>
      <c r="G251" s="263">
        <f>G243-SUM(G244:G248)-G250</f>
        <v>0</v>
      </c>
      <c r="H251" s="253">
        <f>H243-SUM(H244:H248)-H250</f>
        <v>0</v>
      </c>
      <c r="I251" s="36"/>
      <c r="K251" s="156"/>
      <c r="L251" s="97"/>
      <c r="M251" s="28"/>
      <c r="N251" s="44"/>
    </row>
    <row r="252" spans="1:14" ht="14.5" x14ac:dyDescent="0.35">
      <c r="A252" s="284" t="s">
        <v>154</v>
      </c>
      <c r="B252" s="258">
        <f t="shared" ref="B252" si="95">B251+B250</f>
        <v>0</v>
      </c>
      <c r="C252" s="302"/>
      <c r="D252" s="258">
        <f t="shared" si="94"/>
        <v>0</v>
      </c>
      <c r="E252" s="259"/>
      <c r="F252" s="303"/>
      <c r="G252" s="262">
        <f t="shared" ref="G252" si="96">G251+G250</f>
        <v>0</v>
      </c>
      <c r="H252" s="243">
        <f t="shared" ref="H252" si="97">H251+H250</f>
        <v>0</v>
      </c>
      <c r="I252" s="36"/>
      <c r="J252" s="95"/>
      <c r="K252" s="155"/>
      <c r="L252" s="97"/>
      <c r="M252" s="158"/>
      <c r="N252" s="44"/>
    </row>
    <row r="253" spans="1:14" s="232" customFormat="1" ht="14.5" x14ac:dyDescent="0.35">
      <c r="A253" s="142" t="s">
        <v>46</v>
      </c>
      <c r="B253" s="271">
        <v>0</v>
      </c>
      <c r="C253" s="313"/>
      <c r="D253" s="69">
        <f t="shared" si="94"/>
        <v>0</v>
      </c>
      <c r="E253" s="273"/>
      <c r="F253" s="275"/>
      <c r="G253" s="153">
        <v>0</v>
      </c>
      <c r="H253" s="109">
        <v>0</v>
      </c>
      <c r="I253" s="233"/>
      <c r="J253" s="314"/>
      <c r="K253" s="314"/>
      <c r="L253" s="274"/>
      <c r="M253" s="274"/>
      <c r="N253" s="233"/>
    </row>
    <row r="254" spans="1:14" s="232" customFormat="1" ht="14.5" x14ac:dyDescent="0.35">
      <c r="A254" s="142" t="s">
        <v>148</v>
      </c>
      <c r="B254" s="271">
        <v>0</v>
      </c>
      <c r="C254" s="313"/>
      <c r="D254" s="69">
        <f t="shared" si="94"/>
        <v>0</v>
      </c>
      <c r="E254" s="273"/>
      <c r="F254" s="275"/>
      <c r="G254" s="153">
        <v>0</v>
      </c>
      <c r="H254" s="109">
        <v>0</v>
      </c>
      <c r="I254" s="233"/>
      <c r="J254" s="314"/>
      <c r="K254" s="314"/>
      <c r="L254" s="274"/>
      <c r="M254" s="274"/>
      <c r="N254" s="233"/>
    </row>
    <row r="255" spans="1:14" s="110" customFormat="1" ht="14.5" x14ac:dyDescent="0.35">
      <c r="A255" s="276" t="s">
        <v>40</v>
      </c>
      <c r="B255" s="18">
        <f>IF(B234=0,0,B253/B234)</f>
        <v>0</v>
      </c>
      <c r="C255" s="315"/>
      <c r="D255" s="18">
        <f>SUM(B193:L193,B224:L224,B255)</f>
        <v>0</v>
      </c>
      <c r="E255" s="67"/>
      <c r="F255" s="77"/>
      <c r="G255" s="54">
        <f>IF(G234=0,0,G253/G234)</f>
        <v>0</v>
      </c>
      <c r="H255" s="10">
        <f>IF(H234=0,0,H253/H234)</f>
        <v>0</v>
      </c>
      <c r="I255" s="235"/>
      <c r="J255" s="235"/>
      <c r="K255" s="235"/>
      <c r="L255" s="235"/>
      <c r="M255" s="235"/>
      <c r="N255" s="235"/>
    </row>
    <row r="256" spans="1:14" s="110" customFormat="1" ht="14.5" x14ac:dyDescent="0.35">
      <c r="A256" s="276" t="s">
        <v>30</v>
      </c>
      <c r="B256" s="18">
        <f>IF(B234=0,0,B254/B234)</f>
        <v>0</v>
      </c>
      <c r="C256" s="315"/>
      <c r="D256" s="18">
        <f>(SUM(B194:L194,B225:L225, B256))</f>
        <v>0</v>
      </c>
      <c r="E256" s="67"/>
      <c r="F256" s="77"/>
      <c r="G256" s="54">
        <f>IF(G234=0,0,G254/G234)</f>
        <v>0</v>
      </c>
      <c r="H256" s="10">
        <f>IF(H234=0,0,H254/H234)</f>
        <v>0</v>
      </c>
      <c r="I256" s="235"/>
      <c r="J256" s="235"/>
      <c r="K256" s="235"/>
      <c r="L256" s="235"/>
      <c r="M256" s="235"/>
      <c r="N256" s="235"/>
    </row>
    <row r="257" spans="1:27" ht="14.5" x14ac:dyDescent="0.35">
      <c r="A257" s="279" t="s">
        <v>47</v>
      </c>
      <c r="B257" s="256">
        <v>0</v>
      </c>
      <c r="C257" s="308"/>
      <c r="D257" s="258">
        <f>SUM(B195:L195,B226:L226, B257:C257)</f>
        <v>0</v>
      </c>
      <c r="E257" s="256">
        <v>0</v>
      </c>
      <c r="F257" s="307"/>
      <c r="G257" s="304">
        <v>0</v>
      </c>
      <c r="H257" s="280">
        <v>0</v>
      </c>
      <c r="I257" s="36"/>
      <c r="J257" s="36"/>
      <c r="K257" s="36"/>
      <c r="L257" s="36"/>
      <c r="M257" s="36"/>
      <c r="N257" s="36"/>
    </row>
    <row r="258" spans="1:27" s="110" customFormat="1" ht="14.5" x14ac:dyDescent="0.35">
      <c r="A258" s="276" t="s">
        <v>10</v>
      </c>
      <c r="B258" s="18">
        <f t="shared" ref="B258" si="98">IF((B257+B249)=0,0,B257/(B257+B249))</f>
        <v>0</v>
      </c>
      <c r="C258" s="315"/>
      <c r="D258" s="18">
        <f>IF((D257+D249)=0,0,D257/(D257+D249))</f>
        <v>0</v>
      </c>
      <c r="E258" s="67"/>
      <c r="F258" s="77"/>
      <c r="G258" s="54">
        <f t="shared" ref="G258" si="99">IF((G257+G249)=0,0,G257/(G257+G249))</f>
        <v>0</v>
      </c>
      <c r="H258" s="10">
        <f t="shared" ref="H258" si="100">IF((H257+H249)=0,0,H257/(H257+H249))</f>
        <v>0</v>
      </c>
      <c r="I258" s="235"/>
      <c r="J258" s="235"/>
      <c r="K258" s="235"/>
      <c r="L258" s="235"/>
      <c r="M258" s="235"/>
      <c r="N258" s="235"/>
    </row>
    <row r="259" spans="1:27" ht="15" thickBot="1" x14ac:dyDescent="0.4">
      <c r="A259" s="289" t="s">
        <v>25</v>
      </c>
      <c r="B259" s="267">
        <v>0</v>
      </c>
      <c r="C259" s="309"/>
      <c r="D259" s="269">
        <f>SUM(B197:L197,B228:L228, B259:C259)</f>
        <v>0</v>
      </c>
      <c r="E259" s="270"/>
      <c r="F259" s="310"/>
      <c r="G259" s="311">
        <v>0</v>
      </c>
      <c r="H259" s="312">
        <v>0</v>
      </c>
      <c r="I259" s="36"/>
      <c r="J259" s="28"/>
      <c r="K259" s="28"/>
      <c r="L259" s="36"/>
      <c r="M259" s="36"/>
      <c r="N259" s="36"/>
    </row>
    <row r="260" spans="1:27" ht="14.5" x14ac:dyDescent="0.35">
      <c r="A260" s="27"/>
      <c r="B260" s="28"/>
      <c r="C260" s="28"/>
      <c r="D260" s="28"/>
      <c r="E260" s="28"/>
      <c r="F260" s="28"/>
      <c r="G260" s="28"/>
      <c r="H260" s="28"/>
      <c r="I260" s="28"/>
      <c r="J260" s="28"/>
      <c r="K260" s="28"/>
      <c r="L260" s="28"/>
      <c r="M260" s="37"/>
      <c r="N260" s="37"/>
      <c r="O260" s="36"/>
      <c r="P260" s="36"/>
      <c r="Q260" s="36"/>
      <c r="R260" s="36"/>
      <c r="S260" s="36"/>
      <c r="T260" s="36"/>
      <c r="U260" s="36"/>
      <c r="V260" s="36"/>
      <c r="W260" s="36"/>
      <c r="X260" s="36"/>
      <c r="Y260" s="36"/>
      <c r="Z260" s="36"/>
      <c r="AA260" s="36"/>
    </row>
    <row r="261" spans="1:27" ht="26.5" thickBot="1" x14ac:dyDescent="0.35">
      <c r="A261" s="338" t="s">
        <v>104</v>
      </c>
      <c r="B261" s="338"/>
      <c r="C261" s="338"/>
      <c r="D261" s="338"/>
      <c r="E261" s="28"/>
      <c r="F261" s="28"/>
      <c r="G261" s="28"/>
      <c r="H261" s="28"/>
      <c r="I261" s="28"/>
      <c r="J261" s="28"/>
      <c r="K261" s="28"/>
      <c r="L261" s="28"/>
      <c r="M261" s="37"/>
      <c r="N261" s="37"/>
      <c r="O261" s="36"/>
      <c r="P261" s="36"/>
      <c r="Q261" s="36"/>
      <c r="R261" s="36"/>
      <c r="S261" s="36"/>
      <c r="T261" s="36"/>
      <c r="U261" s="36"/>
      <c r="V261" s="36"/>
      <c r="W261" s="36"/>
      <c r="X261" s="36"/>
      <c r="Y261" s="36"/>
      <c r="Z261" s="36"/>
      <c r="AA261" s="36"/>
    </row>
    <row r="262" spans="1:27" ht="31" x14ac:dyDescent="0.35">
      <c r="A262" s="92" t="s">
        <v>0</v>
      </c>
      <c r="B262" s="16" t="s">
        <v>11</v>
      </c>
      <c r="C262" s="16" t="s">
        <v>103</v>
      </c>
      <c r="D262" s="16" t="s">
        <v>15</v>
      </c>
      <c r="E262" s="16" t="s">
        <v>108</v>
      </c>
      <c r="G262" s="16" t="s">
        <v>107</v>
      </c>
      <c r="H262" s="28"/>
      <c r="J262" s="28"/>
      <c r="K262" s="28"/>
      <c r="L262" s="28"/>
      <c r="M262" s="37"/>
      <c r="N262" s="37"/>
      <c r="O262" s="36"/>
      <c r="P262" s="36"/>
      <c r="Q262" s="36"/>
      <c r="R262" s="36"/>
      <c r="S262" s="36"/>
      <c r="T262" s="36"/>
      <c r="U262" s="36"/>
      <c r="V262" s="36"/>
      <c r="W262" s="36"/>
      <c r="X262" s="36"/>
      <c r="Y262" s="36"/>
      <c r="Z262" s="36"/>
      <c r="AA262" s="36"/>
    </row>
    <row r="263" spans="1:27" ht="14.5" x14ac:dyDescent="0.35">
      <c r="A263" s="4" t="s">
        <v>41</v>
      </c>
      <c r="B263" s="66"/>
      <c r="C263" s="66"/>
      <c r="D263" s="66"/>
      <c r="E263" s="66"/>
      <c r="G263" s="66"/>
      <c r="H263" s="28"/>
      <c r="J263" s="28"/>
      <c r="K263" s="28"/>
      <c r="L263" s="28"/>
      <c r="M263" s="37"/>
      <c r="N263" s="37"/>
      <c r="O263" s="36"/>
      <c r="P263" s="36"/>
      <c r="Q263" s="36"/>
      <c r="R263" s="36"/>
      <c r="S263" s="36"/>
      <c r="T263" s="36"/>
      <c r="U263" s="36"/>
      <c r="V263" s="36"/>
      <c r="W263" s="36"/>
      <c r="X263" s="36"/>
      <c r="Y263" s="36"/>
      <c r="Z263" s="36"/>
      <c r="AA263" s="36"/>
    </row>
    <row r="264" spans="1:27" ht="14.5" x14ac:dyDescent="0.35">
      <c r="A264" s="4" t="s">
        <v>42</v>
      </c>
      <c r="B264" s="25">
        <f t="shared" ref="B264:B285" si="101">C47</f>
        <v>0</v>
      </c>
      <c r="C264" s="69">
        <f t="shared" ref="C264:C285" si="102">SUM(J109,K140)</f>
        <v>0</v>
      </c>
      <c r="D264" s="69">
        <f t="shared" ref="D264:D285" si="103">D233</f>
        <v>0</v>
      </c>
      <c r="E264" s="25">
        <f>SUM(B264:D264)</f>
        <v>0</v>
      </c>
      <c r="G264" s="25">
        <f>H47</f>
        <v>0</v>
      </c>
      <c r="H264" s="28"/>
      <c r="J264" s="28"/>
      <c r="K264" s="28"/>
      <c r="L264" s="28"/>
      <c r="M264" s="37"/>
      <c r="N264" s="37"/>
      <c r="O264" s="36"/>
      <c r="P264" s="36"/>
      <c r="Q264" s="36"/>
      <c r="R264" s="36"/>
      <c r="S264" s="36"/>
      <c r="T264" s="36"/>
      <c r="U264" s="36"/>
      <c r="V264" s="36"/>
      <c r="W264" s="36"/>
      <c r="X264" s="36"/>
      <c r="Y264" s="36"/>
      <c r="Z264" s="36"/>
      <c r="AA264" s="36"/>
    </row>
    <row r="265" spans="1:27" ht="14.5" x14ac:dyDescent="0.35">
      <c r="A265" s="4" t="s">
        <v>226</v>
      </c>
      <c r="B265" s="25">
        <f t="shared" si="101"/>
        <v>0</v>
      </c>
      <c r="C265" s="69">
        <f t="shared" si="102"/>
        <v>0</v>
      </c>
      <c r="D265" s="69">
        <f t="shared" si="103"/>
        <v>0</v>
      </c>
      <c r="E265" s="25">
        <f>SUM(B265:D265)</f>
        <v>0</v>
      </c>
      <c r="G265" s="25">
        <f>H48</f>
        <v>0</v>
      </c>
      <c r="H265" s="28"/>
      <c r="J265" s="28"/>
      <c r="K265" s="95"/>
      <c r="L265" s="28"/>
      <c r="M265" s="37"/>
      <c r="N265" s="37"/>
      <c r="O265" s="36"/>
      <c r="P265" s="36"/>
      <c r="Q265" s="36"/>
      <c r="R265" s="36"/>
      <c r="S265" s="36"/>
      <c r="T265" s="36"/>
      <c r="U265" s="36"/>
      <c r="V265" s="36"/>
      <c r="W265" s="36"/>
      <c r="X265" s="36"/>
      <c r="Y265" s="36"/>
      <c r="Z265" s="36"/>
      <c r="AA265" s="36"/>
    </row>
    <row r="266" spans="1:27" ht="14.5" x14ac:dyDescent="0.35">
      <c r="A266" s="4" t="s">
        <v>147</v>
      </c>
      <c r="B266" s="25">
        <f t="shared" si="101"/>
        <v>0</v>
      </c>
      <c r="C266" s="69">
        <f t="shared" si="102"/>
        <v>0</v>
      </c>
      <c r="D266" s="69">
        <f t="shared" si="103"/>
        <v>0</v>
      </c>
      <c r="E266" s="25">
        <f>SUM(B266:D266)</f>
        <v>0</v>
      </c>
      <c r="G266" s="25">
        <f>H49</f>
        <v>0</v>
      </c>
      <c r="H266" s="28"/>
      <c r="J266" s="28"/>
      <c r="K266" s="95"/>
      <c r="L266" s="28"/>
      <c r="M266" s="37"/>
      <c r="N266" s="37"/>
      <c r="O266" s="36"/>
      <c r="P266" s="36"/>
      <c r="Q266" s="36"/>
      <c r="R266" s="36"/>
      <c r="S266" s="36"/>
      <c r="T266" s="36"/>
      <c r="U266" s="36"/>
      <c r="V266" s="36"/>
      <c r="W266" s="36"/>
      <c r="X266" s="36"/>
      <c r="Y266" s="36"/>
      <c r="Z266" s="36"/>
      <c r="AA266" s="36"/>
    </row>
    <row r="267" spans="1:27" ht="14.5" x14ac:dyDescent="0.35">
      <c r="A267" s="5" t="s">
        <v>1</v>
      </c>
      <c r="B267" s="79">
        <f t="shared" si="101"/>
        <v>0</v>
      </c>
      <c r="C267" s="79">
        <f t="shared" si="102"/>
        <v>0</v>
      </c>
      <c r="D267" s="79">
        <f t="shared" si="103"/>
        <v>0</v>
      </c>
      <c r="E267" s="79">
        <f>SUM(B267:D267)</f>
        <v>0</v>
      </c>
      <c r="G267" s="79">
        <f>H50</f>
        <v>0</v>
      </c>
      <c r="H267" s="28"/>
      <c r="J267" s="28"/>
      <c r="K267" s="95"/>
      <c r="L267" s="28"/>
      <c r="M267" s="37"/>
      <c r="N267" s="37"/>
      <c r="O267" s="36"/>
      <c r="P267" s="36"/>
      <c r="Q267" s="36"/>
      <c r="R267" s="36"/>
      <c r="S267" s="36"/>
      <c r="T267" s="36"/>
      <c r="U267" s="36"/>
      <c r="V267" s="36"/>
      <c r="W267" s="36"/>
      <c r="X267" s="36"/>
      <c r="Y267" s="36"/>
      <c r="Z267" s="36"/>
      <c r="AA267" s="36"/>
    </row>
    <row r="268" spans="1:27" ht="14.5" x14ac:dyDescent="0.35">
      <c r="A268" s="5" t="s">
        <v>149</v>
      </c>
      <c r="B268" s="79">
        <f t="shared" si="101"/>
        <v>0</v>
      </c>
      <c r="C268" s="79">
        <f t="shared" si="102"/>
        <v>0</v>
      </c>
      <c r="D268" s="79">
        <f t="shared" si="103"/>
        <v>0</v>
      </c>
      <c r="E268" s="79">
        <f t="shared" ref="E268:E285" si="104">SUM(B268:D268)</f>
        <v>0</v>
      </c>
      <c r="G268" s="79"/>
      <c r="H268" s="28"/>
      <c r="J268" s="28"/>
      <c r="K268" s="95"/>
      <c r="L268" s="28"/>
      <c r="M268" s="37"/>
      <c r="N268" s="37"/>
      <c r="O268" s="36"/>
      <c r="P268" s="36"/>
      <c r="Q268" s="36"/>
      <c r="R268" s="36"/>
      <c r="S268" s="36"/>
      <c r="T268" s="36"/>
      <c r="U268" s="36"/>
      <c r="V268" s="36"/>
      <c r="W268" s="36"/>
      <c r="X268" s="36"/>
      <c r="Y268" s="36"/>
      <c r="Z268" s="36"/>
      <c r="AA268" s="36"/>
    </row>
    <row r="269" spans="1:27" ht="14.5" x14ac:dyDescent="0.35">
      <c r="A269" s="5" t="s">
        <v>2</v>
      </c>
      <c r="B269" s="79">
        <f t="shared" si="101"/>
        <v>0</v>
      </c>
      <c r="C269" s="79">
        <f t="shared" si="102"/>
        <v>0</v>
      </c>
      <c r="D269" s="79">
        <f t="shared" si="103"/>
        <v>0</v>
      </c>
      <c r="E269" s="79">
        <f t="shared" si="104"/>
        <v>0</v>
      </c>
      <c r="G269" s="79">
        <f t="shared" ref="G269:G275" si="105">H52</f>
        <v>0</v>
      </c>
      <c r="H269" s="28"/>
      <c r="J269" s="28"/>
      <c r="K269" s="95"/>
      <c r="L269" s="28"/>
      <c r="M269" s="37"/>
      <c r="N269" s="37"/>
      <c r="O269" s="36"/>
      <c r="P269" s="36"/>
      <c r="Q269" s="36"/>
      <c r="R269" s="36"/>
      <c r="S269" s="36"/>
      <c r="T269" s="36"/>
      <c r="U269" s="36"/>
      <c r="V269" s="36"/>
      <c r="W269" s="36"/>
      <c r="X269" s="36"/>
      <c r="Y269" s="36"/>
      <c r="Z269" s="36"/>
      <c r="AA269" s="36"/>
    </row>
    <row r="270" spans="1:27" ht="14.5" x14ac:dyDescent="0.35">
      <c r="A270" s="5" t="s">
        <v>150</v>
      </c>
      <c r="B270" s="79">
        <f t="shared" si="101"/>
        <v>0</v>
      </c>
      <c r="C270" s="79">
        <f t="shared" si="102"/>
        <v>0</v>
      </c>
      <c r="D270" s="79">
        <f t="shared" si="103"/>
        <v>0</v>
      </c>
      <c r="E270" s="79">
        <f t="shared" si="104"/>
        <v>0</v>
      </c>
      <c r="G270" s="79">
        <f t="shared" si="105"/>
        <v>0</v>
      </c>
      <c r="H270" s="28"/>
      <c r="J270" s="28"/>
      <c r="K270" s="95"/>
      <c r="L270" s="28"/>
      <c r="M270" s="37"/>
      <c r="N270" s="37"/>
      <c r="O270" s="36"/>
      <c r="P270" s="36"/>
      <c r="Q270" s="36"/>
      <c r="R270" s="36"/>
      <c r="S270" s="36"/>
      <c r="T270" s="36"/>
      <c r="U270" s="36"/>
      <c r="V270" s="36"/>
      <c r="W270" s="36"/>
      <c r="X270" s="36"/>
      <c r="Y270" s="36"/>
      <c r="Z270" s="36"/>
      <c r="AA270" s="36"/>
    </row>
    <row r="271" spans="1:27" ht="14.5" x14ac:dyDescent="0.35">
      <c r="A271" s="5" t="s">
        <v>151</v>
      </c>
      <c r="B271" s="79">
        <f t="shared" si="101"/>
        <v>0</v>
      </c>
      <c r="C271" s="79">
        <f t="shared" si="102"/>
        <v>0</v>
      </c>
      <c r="D271" s="79">
        <f t="shared" si="103"/>
        <v>0</v>
      </c>
      <c r="E271" s="79">
        <f t="shared" si="104"/>
        <v>0</v>
      </c>
      <c r="G271" s="79">
        <f t="shared" si="105"/>
        <v>0</v>
      </c>
      <c r="H271" s="28"/>
      <c r="J271" s="28"/>
      <c r="K271" s="95"/>
      <c r="L271" s="104"/>
      <c r="M271" s="37"/>
      <c r="N271" s="37"/>
      <c r="O271" s="36"/>
      <c r="P271" s="36"/>
      <c r="Q271" s="36"/>
      <c r="R271" s="36"/>
      <c r="S271" s="36"/>
      <c r="T271" s="36"/>
      <c r="U271" s="36"/>
      <c r="V271" s="36"/>
      <c r="W271" s="36"/>
      <c r="X271" s="36"/>
      <c r="Y271" s="36"/>
      <c r="Z271" s="36"/>
      <c r="AA271" s="36"/>
    </row>
    <row r="272" spans="1:27" ht="14.5" x14ac:dyDescent="0.35">
      <c r="A272" s="5" t="s">
        <v>102</v>
      </c>
      <c r="B272" s="79">
        <f t="shared" si="101"/>
        <v>0</v>
      </c>
      <c r="C272" s="79">
        <f t="shared" si="102"/>
        <v>0</v>
      </c>
      <c r="D272" s="79">
        <f t="shared" si="103"/>
        <v>0</v>
      </c>
      <c r="E272" s="79">
        <f t="shared" si="104"/>
        <v>0</v>
      </c>
      <c r="G272" s="79">
        <f t="shared" si="105"/>
        <v>0</v>
      </c>
      <c r="H272" s="28"/>
      <c r="I272" s="95"/>
      <c r="J272" s="28"/>
      <c r="K272" s="28"/>
      <c r="L272" s="28"/>
      <c r="M272" s="37"/>
      <c r="N272" s="37"/>
      <c r="O272" s="36"/>
      <c r="P272" s="36"/>
      <c r="Q272" s="36"/>
      <c r="R272" s="36"/>
      <c r="S272" s="36"/>
      <c r="T272" s="36"/>
      <c r="U272" s="36"/>
      <c r="V272" s="36"/>
      <c r="W272" s="36"/>
      <c r="X272" s="36"/>
      <c r="Y272" s="36"/>
      <c r="Z272" s="36"/>
      <c r="AA272" s="36"/>
    </row>
    <row r="273" spans="1:27" ht="14.5" x14ac:dyDescent="0.35">
      <c r="A273" s="329" t="s">
        <v>240</v>
      </c>
      <c r="B273" s="79">
        <f t="shared" si="101"/>
        <v>0</v>
      </c>
      <c r="C273" s="79">
        <f t="shared" si="102"/>
        <v>0</v>
      </c>
      <c r="D273" s="79">
        <f t="shared" si="103"/>
        <v>0</v>
      </c>
      <c r="E273" s="79">
        <f t="shared" si="104"/>
        <v>0</v>
      </c>
      <c r="G273" s="79">
        <f t="shared" si="105"/>
        <v>0</v>
      </c>
      <c r="H273" s="28"/>
      <c r="M273" s="37"/>
      <c r="N273" s="37"/>
      <c r="O273" s="36"/>
      <c r="P273" s="36"/>
      <c r="Q273" s="36"/>
      <c r="R273" s="36"/>
      <c r="S273" s="36"/>
      <c r="T273" s="36"/>
      <c r="U273" s="36"/>
      <c r="V273" s="36"/>
      <c r="W273" s="36"/>
      <c r="X273" s="36"/>
      <c r="Y273" s="36"/>
      <c r="Z273" s="36"/>
      <c r="AA273" s="36"/>
    </row>
    <row r="274" spans="1:27" ht="14.5" x14ac:dyDescent="0.35">
      <c r="A274" s="8" t="s">
        <v>43</v>
      </c>
      <c r="B274" s="79">
        <f t="shared" si="101"/>
        <v>0</v>
      </c>
      <c r="C274" s="79">
        <f t="shared" si="102"/>
        <v>0</v>
      </c>
      <c r="D274" s="79">
        <f t="shared" si="103"/>
        <v>0</v>
      </c>
      <c r="E274" s="79">
        <f t="shared" si="104"/>
        <v>0</v>
      </c>
      <c r="G274" s="79">
        <f t="shared" si="105"/>
        <v>0</v>
      </c>
      <c r="H274" s="95"/>
      <c r="M274" s="37"/>
      <c r="N274" s="37"/>
      <c r="O274" s="36"/>
      <c r="P274" s="36"/>
      <c r="Q274" s="36"/>
      <c r="R274" s="36"/>
      <c r="S274" s="36"/>
      <c r="T274" s="36"/>
      <c r="U274" s="36"/>
      <c r="V274" s="36"/>
      <c r="W274" s="36"/>
      <c r="X274" s="36"/>
      <c r="Y274" s="36"/>
      <c r="Z274" s="36"/>
      <c r="AA274" s="36"/>
    </row>
    <row r="275" spans="1:27" ht="14.5" x14ac:dyDescent="0.35">
      <c r="A275" s="6" t="s">
        <v>3</v>
      </c>
      <c r="B275" s="79">
        <f t="shared" si="101"/>
        <v>0</v>
      </c>
      <c r="C275" s="79">
        <f t="shared" si="102"/>
        <v>0</v>
      </c>
      <c r="D275" s="79">
        <f t="shared" si="103"/>
        <v>0</v>
      </c>
      <c r="E275" s="79">
        <f t="shared" si="104"/>
        <v>0</v>
      </c>
      <c r="G275" s="79">
        <f t="shared" si="105"/>
        <v>0</v>
      </c>
      <c r="H275" s="95"/>
      <c r="I275" s="95"/>
      <c r="J275" s="28"/>
      <c r="K275" s="28"/>
      <c r="L275" s="28"/>
      <c r="M275" s="37"/>
      <c r="N275" s="37"/>
      <c r="O275" s="36"/>
      <c r="P275" s="36"/>
      <c r="Q275" s="36"/>
      <c r="R275" s="36"/>
      <c r="S275" s="36"/>
      <c r="T275" s="36"/>
      <c r="U275" s="36"/>
      <c r="V275" s="36"/>
      <c r="W275" s="36"/>
      <c r="X275" s="36"/>
      <c r="Y275" s="36"/>
      <c r="Z275" s="36"/>
      <c r="AA275" s="36"/>
    </row>
    <row r="276" spans="1:27" ht="14.5" x14ac:dyDescent="0.35">
      <c r="A276" s="6" t="s">
        <v>152</v>
      </c>
      <c r="B276" s="79">
        <f t="shared" si="101"/>
        <v>0</v>
      </c>
      <c r="C276" s="79">
        <f t="shared" si="102"/>
        <v>0</v>
      </c>
      <c r="D276" s="79">
        <f t="shared" si="103"/>
        <v>0</v>
      </c>
      <c r="E276" s="79">
        <f t="shared" si="104"/>
        <v>0</v>
      </c>
      <c r="G276" s="79">
        <f t="shared" ref="G276:G284" si="106">H60</f>
        <v>0</v>
      </c>
      <c r="I276" s="157"/>
      <c r="J276" s="28"/>
      <c r="K276" s="28"/>
      <c r="L276" s="28"/>
      <c r="M276" s="37"/>
      <c r="N276" s="37"/>
      <c r="O276" s="36"/>
      <c r="P276" s="36"/>
      <c r="Q276" s="36"/>
      <c r="R276" s="36"/>
      <c r="S276" s="36"/>
      <c r="T276" s="36"/>
      <c r="U276" s="36"/>
      <c r="V276" s="36"/>
      <c r="W276" s="36"/>
      <c r="X276" s="36"/>
      <c r="Y276" s="36"/>
      <c r="Z276" s="36"/>
      <c r="AA276" s="36"/>
    </row>
    <row r="277" spans="1:27" ht="14.5" x14ac:dyDescent="0.35">
      <c r="A277" s="6" t="s">
        <v>44</v>
      </c>
      <c r="B277" s="79">
        <f t="shared" si="101"/>
        <v>0</v>
      </c>
      <c r="C277" s="79">
        <f t="shared" si="102"/>
        <v>0</v>
      </c>
      <c r="D277" s="79">
        <f t="shared" si="103"/>
        <v>0</v>
      </c>
      <c r="E277" s="79">
        <f>SUM(B277:D277)</f>
        <v>0</v>
      </c>
      <c r="G277" s="79">
        <f t="shared" si="106"/>
        <v>0</v>
      </c>
      <c r="H277" s="95"/>
      <c r="I277" s="156"/>
      <c r="J277" s="97"/>
      <c r="K277" s="158"/>
      <c r="L277" s="28"/>
      <c r="M277" s="37"/>
      <c r="N277" s="37"/>
      <c r="O277" s="36"/>
      <c r="P277" s="36"/>
      <c r="Q277" s="36"/>
      <c r="R277" s="36"/>
      <c r="S277" s="36"/>
      <c r="T277" s="36"/>
      <c r="U277" s="36"/>
      <c r="V277" s="36"/>
      <c r="W277" s="36"/>
      <c r="X277" s="36"/>
      <c r="Y277" s="36"/>
      <c r="Z277" s="36"/>
      <c r="AA277" s="36"/>
    </row>
    <row r="278" spans="1:27" ht="14.5" x14ac:dyDescent="0.35">
      <c r="A278" s="5" t="s">
        <v>4</v>
      </c>
      <c r="B278" s="79">
        <f t="shared" si="101"/>
        <v>0</v>
      </c>
      <c r="C278" s="79">
        <f t="shared" si="102"/>
        <v>0</v>
      </c>
      <c r="D278" s="79">
        <f t="shared" si="103"/>
        <v>0</v>
      </c>
      <c r="E278" s="79">
        <f t="shared" si="104"/>
        <v>0</v>
      </c>
      <c r="G278" s="79">
        <f t="shared" si="106"/>
        <v>0</v>
      </c>
      <c r="I278" s="156"/>
      <c r="J278" s="97"/>
      <c r="K278" s="28"/>
      <c r="L278" s="28"/>
      <c r="M278" s="37"/>
      <c r="N278" s="37"/>
      <c r="O278" s="36"/>
      <c r="P278" s="36"/>
      <c r="Q278" s="36"/>
      <c r="R278" s="36"/>
      <c r="S278" s="36"/>
      <c r="T278" s="36"/>
      <c r="U278" s="36"/>
      <c r="V278" s="36"/>
      <c r="W278" s="36"/>
      <c r="X278" s="36"/>
      <c r="Y278" s="36"/>
      <c r="Z278" s="36"/>
      <c r="AA278" s="36"/>
    </row>
    <row r="279" spans="1:27" ht="14.5" x14ac:dyDescent="0.35">
      <c r="A279" s="330" t="s">
        <v>241</v>
      </c>
      <c r="B279" s="79">
        <f t="shared" si="101"/>
        <v>0</v>
      </c>
      <c r="C279" s="79">
        <f t="shared" si="102"/>
        <v>0</v>
      </c>
      <c r="D279" s="79">
        <f t="shared" si="103"/>
        <v>0</v>
      </c>
      <c r="E279" s="79">
        <f t="shared" si="104"/>
        <v>0</v>
      </c>
      <c r="G279" s="79">
        <f t="shared" si="106"/>
        <v>0</v>
      </c>
      <c r="H279" s="95"/>
      <c r="I279" s="155"/>
      <c r="J279" s="97"/>
      <c r="K279" s="158"/>
      <c r="L279" s="28"/>
      <c r="M279" s="37"/>
      <c r="N279" s="37"/>
      <c r="O279" s="36"/>
      <c r="P279" s="36"/>
      <c r="Q279" s="36"/>
      <c r="R279" s="36"/>
      <c r="S279" s="36"/>
      <c r="T279" s="36"/>
      <c r="U279" s="36"/>
      <c r="V279" s="36"/>
      <c r="W279" s="36"/>
      <c r="X279" s="36"/>
      <c r="Y279" s="36"/>
      <c r="Z279" s="36"/>
      <c r="AA279" s="36"/>
    </row>
    <row r="280" spans="1:27" ht="14.5" x14ac:dyDescent="0.35">
      <c r="A280" s="8" t="s">
        <v>45</v>
      </c>
      <c r="B280" s="79">
        <f t="shared" si="101"/>
        <v>0</v>
      </c>
      <c r="C280" s="79">
        <f t="shared" si="102"/>
        <v>0</v>
      </c>
      <c r="D280" s="79">
        <f t="shared" si="103"/>
        <v>0</v>
      </c>
      <c r="E280" s="79">
        <f t="shared" si="104"/>
        <v>0</v>
      </c>
      <c r="G280" s="79">
        <f t="shared" si="106"/>
        <v>0</v>
      </c>
      <c r="H280" s="95"/>
      <c r="I280" s="156"/>
      <c r="J280" s="97"/>
      <c r="K280" s="158"/>
      <c r="L280" s="28"/>
      <c r="M280" s="37"/>
      <c r="N280" s="37"/>
      <c r="O280" s="36"/>
      <c r="P280" s="36"/>
      <c r="Q280" s="36"/>
      <c r="R280" s="36"/>
      <c r="S280" s="36"/>
      <c r="T280" s="36"/>
      <c r="U280" s="36"/>
      <c r="V280" s="36"/>
      <c r="W280" s="36"/>
      <c r="X280" s="36"/>
      <c r="Y280" s="36"/>
      <c r="Z280" s="36"/>
      <c r="AA280" s="36"/>
    </row>
    <row r="281" spans="1:27" ht="14.5" x14ac:dyDescent="0.35">
      <c r="A281" s="5" t="s">
        <v>6</v>
      </c>
      <c r="B281" s="79">
        <f t="shared" si="101"/>
        <v>0</v>
      </c>
      <c r="C281" s="79">
        <f t="shared" si="102"/>
        <v>0</v>
      </c>
      <c r="D281" s="79">
        <f t="shared" si="103"/>
        <v>0</v>
      </c>
      <c r="E281" s="79">
        <f t="shared" si="104"/>
        <v>0</v>
      </c>
      <c r="G281" s="79">
        <f t="shared" si="106"/>
        <v>0</v>
      </c>
      <c r="H281" s="95"/>
      <c r="I281" s="95"/>
      <c r="J281" s="97"/>
      <c r="K281" s="158"/>
      <c r="L281" s="28"/>
      <c r="M281" s="37"/>
      <c r="N281" s="37"/>
      <c r="O281" s="36"/>
      <c r="P281" s="36"/>
      <c r="Q281" s="36"/>
      <c r="R281" s="36"/>
      <c r="S281" s="36"/>
      <c r="T281" s="36"/>
      <c r="U281" s="36"/>
      <c r="V281" s="36"/>
      <c r="W281" s="36"/>
      <c r="X281" s="36"/>
      <c r="Y281" s="36"/>
      <c r="Z281" s="36"/>
      <c r="AA281" s="36"/>
    </row>
    <row r="282" spans="1:27" ht="14.5" x14ac:dyDescent="0.35">
      <c r="A282" s="8" t="s">
        <v>153</v>
      </c>
      <c r="B282" s="79">
        <f t="shared" si="101"/>
        <v>0</v>
      </c>
      <c r="C282" s="79">
        <f t="shared" si="102"/>
        <v>0</v>
      </c>
      <c r="D282" s="79">
        <f t="shared" si="103"/>
        <v>0</v>
      </c>
      <c r="E282" s="79">
        <f t="shared" si="104"/>
        <v>0</v>
      </c>
      <c r="F282" s="98"/>
      <c r="G282" s="79">
        <f t="shared" si="106"/>
        <v>0</v>
      </c>
      <c r="H282" s="36"/>
      <c r="I282" s="36"/>
      <c r="J282" s="36"/>
      <c r="K282" s="36"/>
      <c r="L282" s="28"/>
      <c r="M282" s="37"/>
      <c r="N282" s="37"/>
      <c r="O282" s="36"/>
      <c r="P282" s="36"/>
      <c r="Q282" s="36"/>
      <c r="R282" s="36"/>
      <c r="S282" s="36"/>
      <c r="T282" s="36"/>
      <c r="U282" s="36"/>
      <c r="V282" s="36"/>
      <c r="W282" s="36"/>
      <c r="X282" s="36"/>
      <c r="Y282" s="36"/>
      <c r="Z282" s="36"/>
      <c r="AA282" s="36"/>
    </row>
    <row r="283" spans="1:27" ht="14.5" x14ac:dyDescent="0.35">
      <c r="A283" s="8" t="s">
        <v>154</v>
      </c>
      <c r="B283" s="79">
        <f t="shared" si="101"/>
        <v>0</v>
      </c>
      <c r="C283" s="79">
        <f t="shared" si="102"/>
        <v>0</v>
      </c>
      <c r="D283" s="79">
        <f t="shared" si="103"/>
        <v>0</v>
      </c>
      <c r="E283" s="79">
        <f t="shared" si="104"/>
        <v>0</v>
      </c>
      <c r="F283" s="78"/>
      <c r="G283" s="79">
        <f t="shared" si="106"/>
        <v>0</v>
      </c>
      <c r="H283" s="28"/>
      <c r="I283" s="110"/>
      <c r="J283" s="28"/>
      <c r="K283" s="28"/>
      <c r="L283" s="28"/>
      <c r="M283" s="37"/>
      <c r="N283" s="37"/>
      <c r="O283" s="36"/>
      <c r="P283" s="36"/>
      <c r="Q283" s="36"/>
      <c r="R283" s="36"/>
      <c r="S283" s="36"/>
      <c r="T283" s="36"/>
      <c r="U283" s="36"/>
      <c r="V283" s="36"/>
      <c r="W283" s="36"/>
      <c r="X283" s="36"/>
      <c r="Y283" s="36"/>
      <c r="Z283" s="36"/>
      <c r="AA283" s="36"/>
    </row>
    <row r="284" spans="1:27" ht="14.5" x14ac:dyDescent="0.35">
      <c r="A284" s="142" t="s">
        <v>46</v>
      </c>
      <c r="B284" s="79">
        <f t="shared" si="101"/>
        <v>0</v>
      </c>
      <c r="C284" s="79">
        <f t="shared" si="102"/>
        <v>0</v>
      </c>
      <c r="D284" s="79">
        <f t="shared" si="103"/>
        <v>0</v>
      </c>
      <c r="E284" s="79">
        <f t="shared" si="104"/>
        <v>0</v>
      </c>
      <c r="G284" s="79">
        <f t="shared" si="106"/>
        <v>0</v>
      </c>
      <c r="H284" s="28"/>
      <c r="I284" s="110"/>
      <c r="J284" s="28"/>
      <c r="K284" s="28"/>
      <c r="L284" s="28"/>
      <c r="M284" s="37"/>
      <c r="N284" s="37"/>
      <c r="O284" s="36"/>
      <c r="P284" s="36"/>
      <c r="Q284" s="36"/>
      <c r="R284" s="36"/>
      <c r="S284" s="36"/>
      <c r="T284" s="36"/>
      <c r="U284" s="36"/>
      <c r="V284" s="36"/>
      <c r="W284" s="36"/>
      <c r="X284" s="36"/>
      <c r="Y284" s="36"/>
      <c r="Z284" s="36"/>
      <c r="AA284" s="36"/>
    </row>
    <row r="285" spans="1:27" ht="14.5" x14ac:dyDescent="0.35">
      <c r="A285" s="142" t="s">
        <v>148</v>
      </c>
      <c r="B285" s="79">
        <f t="shared" si="101"/>
        <v>0</v>
      </c>
      <c r="C285" s="79">
        <f t="shared" si="102"/>
        <v>0</v>
      </c>
      <c r="D285" s="79">
        <f t="shared" si="103"/>
        <v>0</v>
      </c>
      <c r="E285" s="79">
        <f t="shared" si="104"/>
        <v>0</v>
      </c>
      <c r="G285" s="18">
        <f>IF(G265=0,0,G283/G265)</f>
        <v>0</v>
      </c>
      <c r="H285" s="28"/>
      <c r="I285" s="110"/>
      <c r="J285" s="28"/>
      <c r="K285" s="28"/>
      <c r="L285" s="28"/>
      <c r="M285" s="37"/>
      <c r="N285" s="37"/>
      <c r="O285" s="36"/>
      <c r="P285" s="36"/>
      <c r="Q285" s="36"/>
      <c r="R285" s="36"/>
      <c r="S285" s="36"/>
      <c r="T285" s="36"/>
      <c r="U285" s="36"/>
      <c r="V285" s="36"/>
      <c r="W285" s="36"/>
      <c r="X285" s="36"/>
      <c r="Y285" s="36"/>
      <c r="Z285" s="36"/>
      <c r="AA285" s="36"/>
    </row>
    <row r="286" spans="1:27" ht="14.5" x14ac:dyDescent="0.35">
      <c r="A286" s="8" t="s">
        <v>40</v>
      </c>
      <c r="B286" s="18">
        <f>IF(B265=0,0,B284/B265)</f>
        <v>0</v>
      </c>
      <c r="C286" s="18">
        <f>IF(C265=0,0,C284/C265)</f>
        <v>0</v>
      </c>
      <c r="D286" s="18">
        <f>IF(D265=0,0,D284/D265)</f>
        <v>0</v>
      </c>
      <c r="E286" s="18">
        <f>IF(E265=0,0,E284/E265)</f>
        <v>0</v>
      </c>
      <c r="G286" s="18">
        <f>IF(G265=0,0,G284/G265)</f>
        <v>0</v>
      </c>
      <c r="H286" s="28"/>
      <c r="J286" s="28"/>
      <c r="K286" s="28"/>
      <c r="L286" s="28"/>
      <c r="M286" s="37"/>
      <c r="N286" s="37"/>
      <c r="O286" s="36"/>
      <c r="P286" s="36"/>
      <c r="Q286" s="36"/>
      <c r="R286" s="36"/>
      <c r="S286" s="36"/>
      <c r="T286" s="36"/>
      <c r="U286" s="36"/>
      <c r="V286" s="36"/>
      <c r="W286" s="36"/>
      <c r="X286" s="36"/>
      <c r="Y286" s="36"/>
      <c r="Z286" s="36"/>
      <c r="AA286" s="36"/>
    </row>
    <row r="287" spans="1:27" ht="14.5" x14ac:dyDescent="0.35">
      <c r="A287" s="8" t="s">
        <v>30</v>
      </c>
      <c r="B287" s="18">
        <f>IF(B265=0,0,B285/B265)</f>
        <v>0</v>
      </c>
      <c r="C287" s="18">
        <f>IF(C265=0,0,C285/C265)</f>
        <v>0</v>
      </c>
      <c r="D287" s="18">
        <f>IF(D265=0,0,D285/D265)</f>
        <v>0</v>
      </c>
      <c r="E287" s="18">
        <f>IF(E265=0,0,E285/E265)</f>
        <v>0</v>
      </c>
      <c r="G287" s="17">
        <f>H71</f>
        <v>0</v>
      </c>
      <c r="H287" s="28"/>
      <c r="J287" s="28"/>
      <c r="K287" s="28"/>
      <c r="L287" s="28"/>
      <c r="M287" s="37"/>
      <c r="N287" s="37"/>
      <c r="O287" s="36"/>
      <c r="P287" s="36"/>
      <c r="Q287" s="36"/>
      <c r="R287" s="36"/>
      <c r="S287" s="36"/>
      <c r="T287" s="36"/>
      <c r="U287" s="36"/>
      <c r="V287" s="36"/>
      <c r="W287" s="36"/>
      <c r="X287" s="36"/>
      <c r="Y287" s="36"/>
      <c r="Z287" s="36"/>
      <c r="AA287" s="36"/>
    </row>
    <row r="288" spans="1:27" ht="14.5" x14ac:dyDescent="0.35">
      <c r="A288" s="5" t="s">
        <v>47</v>
      </c>
      <c r="B288" s="79">
        <f>C71</f>
        <v>0</v>
      </c>
      <c r="C288" s="79">
        <f>SUM(J133,K164)</f>
        <v>0</v>
      </c>
      <c r="D288" s="79">
        <f>D257</f>
        <v>0</v>
      </c>
      <c r="E288" s="79">
        <f>SUM(B288:D288)</f>
        <v>0</v>
      </c>
      <c r="G288" s="20">
        <f>IF((G287+G279)=0,0,G287/(G287+G279))</f>
        <v>0</v>
      </c>
      <c r="H288" s="28"/>
      <c r="J288" s="28"/>
      <c r="K288" s="28"/>
      <c r="L288" s="28"/>
      <c r="M288" s="37"/>
      <c r="N288" s="37"/>
      <c r="O288" s="36"/>
      <c r="P288" s="36"/>
      <c r="Q288" s="36"/>
      <c r="R288" s="36"/>
      <c r="S288" s="36"/>
      <c r="T288" s="36"/>
      <c r="U288" s="36"/>
      <c r="V288" s="36"/>
      <c r="W288" s="36"/>
      <c r="X288" s="36"/>
      <c r="Y288" s="36"/>
      <c r="Z288" s="36"/>
      <c r="AA288" s="36"/>
    </row>
    <row r="289" spans="1:28" ht="15" thickBot="1" x14ac:dyDescent="0.4">
      <c r="A289" s="8" t="s">
        <v>10</v>
      </c>
      <c r="B289" s="118">
        <f>IF((B288+B280)=0,0,B288/(B288+B280))</f>
        <v>0</v>
      </c>
      <c r="C289" s="118">
        <f>IF((C288+C280)=0,0,C288/(C288+C280))</f>
        <v>0</v>
      </c>
      <c r="D289" s="118">
        <f>IF((D288+D280)=0,0,D288/(D288+D280))</f>
        <v>0</v>
      </c>
      <c r="E289" s="18">
        <f>IF((E288+E280)=0,0,E288/(E288+E280))</f>
        <v>0</v>
      </c>
      <c r="G289" s="82">
        <f>H73</f>
        <v>0</v>
      </c>
      <c r="H289" s="28"/>
      <c r="L289" s="28"/>
      <c r="M289" s="37"/>
      <c r="N289" s="37"/>
      <c r="O289" s="36"/>
      <c r="P289" s="36"/>
      <c r="Q289" s="36"/>
      <c r="R289" s="36"/>
      <c r="S289" s="36"/>
      <c r="T289" s="36"/>
      <c r="U289" s="36"/>
      <c r="V289" s="36"/>
      <c r="W289" s="36"/>
      <c r="X289" s="36"/>
      <c r="Y289" s="36"/>
      <c r="Z289" s="36"/>
      <c r="AA289" s="36"/>
    </row>
    <row r="290" spans="1:28" ht="15" thickBot="1" x14ac:dyDescent="0.4">
      <c r="A290" s="12" t="s">
        <v>25</v>
      </c>
      <c r="B290" s="82">
        <f>C73</f>
        <v>0</v>
      </c>
      <c r="C290" s="82">
        <f>SUM(J135,K166)</f>
        <v>0</v>
      </c>
      <c r="D290" s="82">
        <f>D259</f>
        <v>0</v>
      </c>
      <c r="E290" s="82">
        <f>SUM(B290:D290)</f>
        <v>0</v>
      </c>
    </row>
    <row r="291" spans="1:28" x14ac:dyDescent="0.25">
      <c r="B291" s="113"/>
      <c r="C291" s="113"/>
      <c r="D291" s="113"/>
    </row>
    <row r="292" spans="1:28" x14ac:dyDescent="0.25">
      <c r="B292" s="113"/>
      <c r="C292" s="113"/>
      <c r="D292" s="113"/>
    </row>
    <row r="293" spans="1:28" s="30" customFormat="1" ht="32.25" customHeight="1" thickBot="1" x14ac:dyDescent="0.65">
      <c r="A293" s="338" t="s">
        <v>246</v>
      </c>
      <c r="B293" s="338"/>
      <c r="C293" s="338"/>
      <c r="D293" s="338"/>
      <c r="E293" s="338"/>
      <c r="F293" s="338"/>
      <c r="G293" s="338"/>
      <c r="H293" s="338"/>
      <c r="I293" s="338"/>
      <c r="J293" s="338"/>
      <c r="K293" s="338"/>
      <c r="L293" s="338"/>
      <c r="M293" s="221"/>
      <c r="N293" s="221"/>
      <c r="O293" s="221"/>
      <c r="P293" s="221"/>
      <c r="Q293" s="221"/>
      <c r="R293" s="221"/>
      <c r="S293" s="221"/>
      <c r="T293" s="221"/>
      <c r="U293" s="221"/>
      <c r="V293" s="221"/>
      <c r="W293" s="221"/>
      <c r="X293" s="221"/>
      <c r="Y293" s="221"/>
      <c r="Z293" s="221"/>
      <c r="AA293" s="221"/>
    </row>
    <row r="294" spans="1:28" ht="93" x14ac:dyDescent="0.35">
      <c r="A294" s="1" t="s">
        <v>0</v>
      </c>
      <c r="B294" s="2" t="s">
        <v>193</v>
      </c>
      <c r="C294" s="2" t="s">
        <v>194</v>
      </c>
      <c r="D294" s="2" t="s">
        <v>195</v>
      </c>
      <c r="E294" s="145" t="s">
        <v>196</v>
      </c>
      <c r="F294" s="2" t="s">
        <v>197</v>
      </c>
      <c r="G294" s="2" t="s">
        <v>198</v>
      </c>
      <c r="H294" s="2" t="s">
        <v>199</v>
      </c>
      <c r="I294" s="2" t="s">
        <v>200</v>
      </c>
      <c r="J294" s="21" t="s">
        <v>201</v>
      </c>
      <c r="K294" s="16" t="s">
        <v>202</v>
      </c>
      <c r="L294" s="16" t="s">
        <v>203</v>
      </c>
      <c r="M294" s="36"/>
      <c r="N294" s="36"/>
      <c r="O294" s="36"/>
      <c r="P294" s="36"/>
      <c r="Q294" s="36"/>
      <c r="R294" s="36"/>
      <c r="S294" s="36"/>
      <c r="T294" s="36"/>
      <c r="U294" s="36"/>
      <c r="V294" s="36"/>
      <c r="W294" s="36"/>
      <c r="X294" s="36"/>
      <c r="Y294" s="36"/>
      <c r="Z294" s="36"/>
      <c r="AA294" s="36"/>
    </row>
    <row r="295" spans="1:28" ht="14.5" x14ac:dyDescent="0.35">
      <c r="A295" s="4" t="s">
        <v>41</v>
      </c>
      <c r="B295" s="184">
        <v>0</v>
      </c>
      <c r="C295" s="184"/>
      <c r="D295" s="184"/>
      <c r="E295" s="184"/>
      <c r="F295" s="184"/>
      <c r="G295" s="185">
        <v>0</v>
      </c>
      <c r="H295" s="186"/>
      <c r="I295" s="186"/>
      <c r="J295" s="186"/>
      <c r="K295" s="187">
        <f>D173</f>
        <v>0</v>
      </c>
      <c r="L295" s="188"/>
      <c r="M295" s="36"/>
      <c r="N295" s="36"/>
      <c r="O295" s="36"/>
      <c r="P295" s="36"/>
      <c r="Q295" s="36"/>
      <c r="R295" s="36"/>
      <c r="S295" s="36"/>
      <c r="T295" s="36"/>
      <c r="U295" s="36"/>
      <c r="V295" s="36"/>
      <c r="W295" s="36"/>
      <c r="X295" s="36"/>
      <c r="Y295" s="36"/>
      <c r="Z295" s="36"/>
      <c r="AA295" s="36"/>
    </row>
    <row r="296" spans="1:28" ht="14.5" x14ac:dyDescent="0.35">
      <c r="A296" s="4" t="s">
        <v>42</v>
      </c>
      <c r="B296" s="184">
        <v>0</v>
      </c>
      <c r="C296" s="184"/>
      <c r="D296" s="184"/>
      <c r="E296" s="184"/>
      <c r="F296" s="184"/>
      <c r="G296" s="189">
        <v>0</v>
      </c>
      <c r="H296" s="186"/>
      <c r="I296" s="186"/>
      <c r="J296" s="186"/>
      <c r="K296" s="190">
        <f>D174</f>
        <v>0</v>
      </c>
      <c r="L296" s="188"/>
      <c r="M296" s="36"/>
      <c r="N296" s="36"/>
      <c r="O296" s="36"/>
      <c r="P296" s="36"/>
      <c r="Q296" s="36"/>
      <c r="R296" s="36"/>
      <c r="S296" s="36"/>
      <c r="T296" s="36"/>
      <c r="U296" s="36"/>
      <c r="V296" s="36"/>
      <c r="W296" s="36"/>
      <c r="X296" s="36"/>
      <c r="Y296" s="36"/>
      <c r="Z296" s="36"/>
      <c r="AA296" s="36"/>
    </row>
    <row r="297" spans="1:28" ht="14.5" x14ac:dyDescent="0.35">
      <c r="A297" s="224" t="s">
        <v>204</v>
      </c>
      <c r="B297" s="184">
        <v>0</v>
      </c>
      <c r="C297" s="184"/>
      <c r="D297" s="184"/>
      <c r="E297" s="184"/>
      <c r="F297" s="184"/>
      <c r="G297" s="184">
        <v>0</v>
      </c>
      <c r="H297" s="191"/>
      <c r="I297" s="191"/>
      <c r="J297" s="191"/>
      <c r="K297" s="188"/>
      <c r="L297" s="188"/>
      <c r="M297" s="192"/>
      <c r="N297" s="36"/>
      <c r="O297" s="36"/>
      <c r="P297" s="36"/>
      <c r="Q297" s="36"/>
      <c r="R297" s="36"/>
      <c r="S297" s="36"/>
      <c r="T297" s="36"/>
      <c r="U297" s="36"/>
      <c r="V297" s="36"/>
      <c r="W297" s="36"/>
      <c r="X297" s="36"/>
      <c r="Y297" s="36"/>
      <c r="Z297" s="36"/>
      <c r="AA297" s="36"/>
      <c r="AB297" s="36"/>
    </row>
    <row r="298" spans="1:28" ht="14.5" x14ac:dyDescent="0.35">
      <c r="A298" s="224" t="s">
        <v>205</v>
      </c>
      <c r="B298" s="184">
        <v>0</v>
      </c>
      <c r="C298" s="184"/>
      <c r="D298" s="184"/>
      <c r="E298" s="184"/>
      <c r="F298" s="184"/>
      <c r="G298" s="184">
        <v>0</v>
      </c>
      <c r="H298" s="191"/>
      <c r="I298" s="191"/>
      <c r="J298" s="191"/>
      <c r="K298" s="188"/>
      <c r="L298" s="188"/>
      <c r="M298" s="44"/>
      <c r="N298" s="36"/>
      <c r="O298" s="36"/>
      <c r="P298" s="36"/>
      <c r="Q298" s="36"/>
      <c r="R298" s="36"/>
      <c r="S298" s="36"/>
      <c r="T298" s="36"/>
      <c r="U298" s="36"/>
      <c r="V298" s="36"/>
      <c r="W298" s="36"/>
      <c r="X298" s="36"/>
      <c r="Y298" s="36"/>
      <c r="Z298" s="36"/>
      <c r="AA298" s="36"/>
      <c r="AB298" s="36"/>
    </row>
    <row r="299" spans="1:28" ht="14.5" x14ac:dyDescent="0.35">
      <c r="A299" s="224" t="s">
        <v>206</v>
      </c>
      <c r="B299" s="184">
        <v>0</v>
      </c>
      <c r="C299" s="184"/>
      <c r="D299" s="184"/>
      <c r="E299" s="184"/>
      <c r="F299" s="184"/>
      <c r="G299" s="184">
        <v>0</v>
      </c>
      <c r="H299" s="191"/>
      <c r="I299" s="191"/>
      <c r="J299" s="191"/>
      <c r="K299" s="188"/>
      <c r="L299" s="188"/>
      <c r="M299" s="44"/>
      <c r="N299" s="36"/>
      <c r="O299" s="36"/>
      <c r="P299" s="36"/>
      <c r="Q299" s="36"/>
      <c r="R299" s="36"/>
      <c r="S299" s="36"/>
      <c r="T299" s="36"/>
      <c r="U299" s="36"/>
      <c r="V299" s="36"/>
      <c r="W299" s="36"/>
      <c r="X299" s="36"/>
      <c r="Y299" s="36"/>
      <c r="Z299" s="36"/>
      <c r="AA299" s="36"/>
      <c r="AB299" s="36"/>
    </row>
    <row r="300" spans="1:28" ht="14.5" x14ac:dyDescent="0.35">
      <c r="A300" s="224" t="s">
        <v>207</v>
      </c>
      <c r="B300" s="184">
        <v>0</v>
      </c>
      <c r="C300" s="184"/>
      <c r="D300" s="184"/>
      <c r="E300" s="184"/>
      <c r="F300" s="184"/>
      <c r="G300" s="184">
        <v>0</v>
      </c>
      <c r="H300" s="191"/>
      <c r="I300" s="191"/>
      <c r="J300" s="191"/>
      <c r="K300" s="188"/>
      <c r="L300" s="188"/>
      <c r="M300" s="44"/>
      <c r="N300" s="36"/>
      <c r="O300" s="36"/>
      <c r="P300" s="36"/>
      <c r="Q300" s="36"/>
      <c r="R300" s="36"/>
      <c r="S300" s="36"/>
      <c r="T300" s="36"/>
      <c r="U300" s="36"/>
      <c r="V300" s="36"/>
      <c r="W300" s="36"/>
      <c r="X300" s="36"/>
      <c r="Y300" s="36"/>
      <c r="Z300" s="36"/>
      <c r="AA300" s="36"/>
      <c r="AB300" s="36"/>
    </row>
    <row r="301" spans="1:28" ht="14.5" x14ac:dyDescent="0.35">
      <c r="A301" s="224" t="s">
        <v>208</v>
      </c>
      <c r="B301" s="184">
        <v>0</v>
      </c>
      <c r="C301" s="184"/>
      <c r="D301" s="184"/>
      <c r="E301" s="184"/>
      <c r="F301" s="184"/>
      <c r="G301" s="184">
        <v>0</v>
      </c>
      <c r="H301" s="191"/>
      <c r="I301" s="191"/>
      <c r="J301" s="191"/>
      <c r="K301" s="188"/>
      <c r="L301" s="188"/>
      <c r="M301" s="44"/>
      <c r="N301" s="36"/>
      <c r="O301" s="36"/>
      <c r="P301" s="36"/>
      <c r="Q301" s="36"/>
      <c r="R301" s="36"/>
      <c r="S301" s="36"/>
      <c r="T301" s="36"/>
      <c r="U301" s="36"/>
      <c r="V301" s="36"/>
      <c r="W301" s="36"/>
      <c r="X301" s="36"/>
      <c r="Y301" s="36"/>
      <c r="Z301" s="36"/>
      <c r="AA301" s="36"/>
      <c r="AB301" s="36"/>
    </row>
    <row r="302" spans="1:28" ht="14.5" x14ac:dyDescent="0.35">
      <c r="A302" s="224" t="s">
        <v>209</v>
      </c>
      <c r="B302" s="193">
        <v>0</v>
      </c>
      <c r="C302" s="193">
        <f t="shared" ref="C302:I302" si="107">IF(C298=0,0,C299/(C298*365))</f>
        <v>0</v>
      </c>
      <c r="D302" s="193">
        <f t="shared" si="107"/>
        <v>0</v>
      </c>
      <c r="E302" s="193">
        <f t="shared" si="107"/>
        <v>0</v>
      </c>
      <c r="F302" s="193">
        <f t="shared" si="107"/>
        <v>0</v>
      </c>
      <c r="G302" s="193">
        <f t="shared" si="107"/>
        <v>0</v>
      </c>
      <c r="H302" s="193">
        <f t="shared" si="107"/>
        <v>0</v>
      </c>
      <c r="I302" s="193">
        <f t="shared" si="107"/>
        <v>0</v>
      </c>
      <c r="J302" s="193">
        <f>IF(J298=0,0,J299/(J298*365))</f>
        <v>0</v>
      </c>
      <c r="K302" s="194">
        <f>IF(K298=0,0,K299/(K298*365))</f>
        <v>0</v>
      </c>
      <c r="L302" s="194">
        <f>IF(L298=0,0,L299/(L298*365))</f>
        <v>0</v>
      </c>
      <c r="M302" s="44"/>
      <c r="N302" s="36"/>
      <c r="O302" s="36"/>
      <c r="P302" s="36"/>
      <c r="Q302" s="36"/>
      <c r="R302" s="36"/>
      <c r="S302" s="36"/>
      <c r="T302" s="36"/>
      <c r="U302" s="36"/>
      <c r="V302" s="36"/>
      <c r="W302" s="36"/>
      <c r="X302" s="36"/>
      <c r="Y302" s="36"/>
      <c r="Z302" s="36"/>
      <c r="AA302" s="36"/>
      <c r="AB302" s="36"/>
    </row>
    <row r="303" spans="1:28" ht="14.5" x14ac:dyDescent="0.35">
      <c r="A303" s="224" t="s">
        <v>210</v>
      </c>
      <c r="B303" s="143">
        <v>0</v>
      </c>
      <c r="C303" s="143"/>
      <c r="D303" s="143"/>
      <c r="E303" s="143"/>
      <c r="F303" s="143"/>
      <c r="G303" s="184">
        <v>0</v>
      </c>
      <c r="H303" s="143"/>
      <c r="I303" s="143"/>
      <c r="J303" s="143"/>
      <c r="K303" s="188"/>
      <c r="L303" s="188"/>
      <c r="M303" s="44"/>
      <c r="N303" s="36"/>
      <c r="O303" s="36"/>
      <c r="P303" s="36"/>
      <c r="Q303" s="36"/>
      <c r="R303" s="36"/>
      <c r="S303" s="36"/>
      <c r="T303" s="36"/>
      <c r="U303" s="36"/>
      <c r="V303" s="36"/>
      <c r="W303" s="36"/>
      <c r="X303" s="36"/>
      <c r="Y303" s="36"/>
      <c r="Z303" s="36"/>
      <c r="AA303" s="36"/>
      <c r="AB303" s="36"/>
    </row>
    <row r="304" spans="1:28" ht="14.5" x14ac:dyDescent="0.35">
      <c r="A304" s="224" t="s">
        <v>211</v>
      </c>
      <c r="B304" s="214">
        <v>0</v>
      </c>
      <c r="C304" s="195"/>
      <c r="D304" s="195"/>
      <c r="E304" s="195"/>
      <c r="F304" s="195"/>
      <c r="G304" s="184">
        <v>0</v>
      </c>
      <c r="H304" s="195"/>
      <c r="I304" s="195"/>
      <c r="J304" s="195"/>
      <c r="K304" s="196"/>
      <c r="L304" s="196"/>
      <c r="M304" s="44"/>
      <c r="N304" s="36"/>
      <c r="O304" s="36"/>
      <c r="P304" s="36"/>
      <c r="Q304" s="36"/>
      <c r="R304" s="36"/>
      <c r="S304" s="36"/>
      <c r="T304" s="36"/>
      <c r="U304" s="36"/>
      <c r="V304" s="36"/>
      <c r="W304" s="36"/>
      <c r="X304" s="36"/>
      <c r="Y304" s="36"/>
      <c r="Z304" s="36"/>
      <c r="AA304" s="36"/>
      <c r="AB304" s="36"/>
    </row>
    <row r="305" spans="1:28" ht="14.5" x14ac:dyDescent="0.35">
      <c r="A305" s="224" t="s">
        <v>212</v>
      </c>
      <c r="B305" s="214">
        <v>0</v>
      </c>
      <c r="C305" s="195"/>
      <c r="D305" s="195"/>
      <c r="E305" s="195"/>
      <c r="F305" s="195"/>
      <c r="G305" s="184">
        <v>0</v>
      </c>
      <c r="H305" s="195"/>
      <c r="I305" s="195"/>
      <c r="J305" s="195"/>
      <c r="K305" s="196"/>
      <c r="L305" s="196"/>
      <c r="M305" s="44"/>
      <c r="N305" s="36"/>
      <c r="O305" s="36"/>
      <c r="P305" s="36"/>
      <c r="Q305" s="36"/>
      <c r="R305" s="36"/>
      <c r="S305" s="36"/>
      <c r="T305" s="36"/>
      <c r="U305" s="36"/>
      <c r="V305" s="36"/>
      <c r="W305" s="36"/>
      <c r="X305" s="36"/>
      <c r="Y305" s="36"/>
      <c r="Z305" s="36"/>
      <c r="AA305" s="36"/>
      <c r="AB305" s="36"/>
    </row>
    <row r="306" spans="1:28" ht="14.5" x14ac:dyDescent="0.35">
      <c r="A306" s="224" t="s">
        <v>213</v>
      </c>
      <c r="B306" s="225"/>
      <c r="C306" s="197"/>
      <c r="D306" s="197"/>
      <c r="E306" s="197"/>
      <c r="F306" s="197"/>
      <c r="G306" s="223"/>
      <c r="H306" s="197"/>
      <c r="I306" s="197"/>
      <c r="J306" s="197"/>
      <c r="K306" s="198"/>
      <c r="L306" s="198"/>
      <c r="M306" s="44"/>
      <c r="N306" s="36"/>
      <c r="O306" s="36"/>
      <c r="P306" s="36"/>
      <c r="Q306" s="36"/>
      <c r="R306" s="36"/>
      <c r="S306" s="36"/>
      <c r="T306" s="36"/>
      <c r="U306" s="36"/>
      <c r="V306" s="36"/>
      <c r="W306" s="36"/>
      <c r="X306" s="36"/>
      <c r="Y306" s="36"/>
      <c r="Z306" s="36"/>
      <c r="AA306" s="36"/>
      <c r="AB306" s="36"/>
    </row>
    <row r="307" spans="1:28" ht="14.5" x14ac:dyDescent="0.35">
      <c r="A307" s="224" t="s">
        <v>214</v>
      </c>
      <c r="B307" s="214">
        <v>0</v>
      </c>
      <c r="C307" s="195"/>
      <c r="D307" s="195"/>
      <c r="E307" s="195"/>
      <c r="F307" s="195"/>
      <c r="G307" s="184">
        <v>0</v>
      </c>
      <c r="H307" s="195"/>
      <c r="I307" s="195"/>
      <c r="J307" s="195"/>
      <c r="K307" s="196"/>
      <c r="L307" s="196"/>
      <c r="M307" s="44"/>
      <c r="N307" s="36"/>
      <c r="O307" s="36"/>
      <c r="P307" s="36"/>
      <c r="Q307" s="36"/>
      <c r="R307" s="36"/>
      <c r="S307" s="36"/>
      <c r="T307" s="36"/>
      <c r="U307" s="36"/>
      <c r="V307" s="36"/>
      <c r="W307" s="36"/>
      <c r="X307" s="36"/>
      <c r="Y307" s="36"/>
      <c r="Z307" s="36"/>
      <c r="AA307" s="36"/>
      <c r="AB307" s="36"/>
    </row>
    <row r="308" spans="1:28" ht="14.5" x14ac:dyDescent="0.35">
      <c r="A308" s="224" t="s">
        <v>215</v>
      </c>
      <c r="B308" s="225"/>
      <c r="C308" s="197"/>
      <c r="D308" s="197"/>
      <c r="E308" s="197"/>
      <c r="F308" s="197"/>
      <c r="G308" s="223"/>
      <c r="H308" s="197"/>
      <c r="I308" s="197"/>
      <c r="J308" s="197"/>
      <c r="K308" s="198"/>
      <c r="L308" s="198"/>
      <c r="M308" s="44"/>
      <c r="N308" s="36"/>
      <c r="O308" s="36"/>
      <c r="P308" s="36"/>
      <c r="Q308" s="36"/>
      <c r="R308" s="36"/>
      <c r="S308" s="36"/>
      <c r="T308" s="36"/>
      <c r="U308" s="36"/>
      <c r="V308" s="36"/>
      <c r="W308" s="36"/>
      <c r="X308" s="36"/>
      <c r="Y308" s="36"/>
      <c r="Z308" s="36"/>
      <c r="AA308" s="36"/>
      <c r="AB308" s="36"/>
    </row>
    <row r="309" spans="1:28" ht="14.5" x14ac:dyDescent="0.35">
      <c r="A309" s="224" t="s">
        <v>216</v>
      </c>
      <c r="B309" s="214">
        <v>0</v>
      </c>
      <c r="C309" s="195"/>
      <c r="D309" s="195"/>
      <c r="E309" s="195"/>
      <c r="F309" s="195"/>
      <c r="G309" s="184"/>
      <c r="H309" s="195"/>
      <c r="I309" s="195"/>
      <c r="J309" s="195"/>
      <c r="K309" s="196"/>
      <c r="L309" s="196"/>
      <c r="M309" s="44"/>
      <c r="N309" s="36"/>
      <c r="O309" s="36"/>
      <c r="P309" s="36"/>
      <c r="Q309" s="36"/>
      <c r="R309" s="36"/>
      <c r="S309" s="36"/>
      <c r="T309" s="36"/>
      <c r="U309" s="36"/>
      <c r="V309" s="36"/>
      <c r="W309" s="36"/>
      <c r="X309" s="36"/>
      <c r="Y309" s="36"/>
      <c r="Z309" s="36"/>
      <c r="AA309" s="36"/>
      <c r="AB309" s="36"/>
    </row>
    <row r="310" spans="1:28" ht="14.5" x14ac:dyDescent="0.35">
      <c r="A310" s="199" t="s">
        <v>217</v>
      </c>
      <c r="B310" s="214">
        <v>0</v>
      </c>
      <c r="C310" s="200"/>
      <c r="D310" s="200"/>
      <c r="E310" s="200"/>
      <c r="F310" s="200"/>
      <c r="G310" s="184"/>
      <c r="H310" s="195"/>
      <c r="I310" s="195"/>
      <c r="J310" s="195"/>
      <c r="K310" s="196"/>
      <c r="L310" s="196"/>
      <c r="M310" s="44"/>
      <c r="N310" s="36"/>
      <c r="O310" s="36"/>
      <c r="P310" s="36"/>
      <c r="Q310" s="36"/>
      <c r="R310" s="36"/>
      <c r="S310" s="36"/>
      <c r="T310" s="36"/>
      <c r="U310" s="36"/>
      <c r="V310" s="36"/>
      <c r="W310" s="36"/>
      <c r="X310" s="36"/>
      <c r="Y310" s="36"/>
      <c r="Z310" s="36"/>
      <c r="AA310" s="36"/>
      <c r="AB310" s="36"/>
    </row>
    <row r="311" spans="1:28" ht="14.5" x14ac:dyDescent="0.35">
      <c r="A311" s="201" t="s">
        <v>218</v>
      </c>
      <c r="B311" s="127">
        <v>0</v>
      </c>
      <c r="C311" s="202"/>
      <c r="D311" s="202"/>
      <c r="E311" s="202"/>
      <c r="F311" s="202"/>
      <c r="G311" s="222">
        <f>F174</f>
        <v>0</v>
      </c>
      <c r="H311" s="204"/>
      <c r="I311" s="204"/>
      <c r="J311" s="204"/>
      <c r="K311" s="205">
        <f>D177</f>
        <v>0</v>
      </c>
      <c r="L311" s="206"/>
      <c r="M311" s="192"/>
      <c r="N311" s="36"/>
      <c r="O311" s="36"/>
      <c r="P311" s="36"/>
      <c r="Q311" s="36"/>
      <c r="R311" s="36"/>
      <c r="S311" s="36"/>
      <c r="T311" s="36"/>
      <c r="U311" s="36"/>
      <c r="V311" s="36"/>
      <c r="W311" s="36"/>
      <c r="X311" s="36"/>
      <c r="Y311" s="36"/>
      <c r="Z311" s="36"/>
      <c r="AA311" s="36"/>
      <c r="AB311" s="36"/>
    </row>
    <row r="312" spans="1:28" ht="14.5" x14ac:dyDescent="0.35">
      <c r="A312" s="5" t="s">
        <v>2</v>
      </c>
      <c r="B312" s="214">
        <v>0</v>
      </c>
      <c r="C312" s="200"/>
      <c r="D312" s="200"/>
      <c r="E312" s="200"/>
      <c r="F312" s="200"/>
      <c r="G312" s="222">
        <f>F176+F178</f>
        <v>0</v>
      </c>
      <c r="H312" s="204"/>
      <c r="I312" s="204"/>
      <c r="J312" s="204"/>
      <c r="K312" s="205">
        <f>D179</f>
        <v>0</v>
      </c>
      <c r="L312" s="207"/>
      <c r="N312" s="36"/>
      <c r="O312" s="36"/>
      <c r="P312" s="36"/>
      <c r="Q312" s="36"/>
      <c r="R312" s="36"/>
      <c r="S312" s="36"/>
      <c r="T312" s="36"/>
      <c r="U312" s="36"/>
      <c r="V312" s="36"/>
      <c r="W312" s="36"/>
      <c r="X312" s="36"/>
      <c r="Y312" s="36"/>
      <c r="Z312" s="36"/>
      <c r="AA312" s="36"/>
    </row>
    <row r="313" spans="1:28" ht="14.5" x14ac:dyDescent="0.35">
      <c r="A313" s="5" t="s">
        <v>219</v>
      </c>
      <c r="B313" s="214">
        <v>0</v>
      </c>
      <c r="C313" s="200"/>
      <c r="D313" s="200"/>
      <c r="E313" s="200"/>
      <c r="F313" s="200"/>
      <c r="G313" s="222">
        <f>F179</f>
        <v>0</v>
      </c>
      <c r="H313" s="204"/>
      <c r="I313" s="204"/>
      <c r="J313" s="204"/>
      <c r="K313" s="205">
        <f>D182</f>
        <v>0</v>
      </c>
      <c r="L313" s="207"/>
      <c r="M313" s="38"/>
      <c r="N313" s="36"/>
      <c r="O313" s="36"/>
      <c r="P313" s="36"/>
      <c r="Q313" s="36"/>
      <c r="R313" s="36"/>
      <c r="S313" s="36"/>
      <c r="T313" s="36"/>
      <c r="U313" s="36"/>
      <c r="V313" s="36"/>
      <c r="W313" s="36"/>
      <c r="X313" s="36"/>
      <c r="Y313" s="36"/>
      <c r="Z313" s="36"/>
      <c r="AA313" s="36"/>
    </row>
    <row r="314" spans="1:28" ht="14.5" x14ac:dyDescent="0.35">
      <c r="A314" s="329" t="s">
        <v>240</v>
      </c>
      <c r="B314" s="214">
        <v>0</v>
      </c>
      <c r="C314" s="200"/>
      <c r="D314" s="200"/>
      <c r="E314" s="200"/>
      <c r="F314" s="200"/>
      <c r="G314" s="222">
        <f>F180</f>
        <v>0</v>
      </c>
      <c r="H314" s="204"/>
      <c r="I314" s="204"/>
      <c r="J314" s="204"/>
      <c r="K314" s="205">
        <f>D183</f>
        <v>0</v>
      </c>
      <c r="L314" s="207"/>
      <c r="M314" s="38"/>
      <c r="N314" s="36"/>
      <c r="O314" s="36"/>
      <c r="P314" s="36"/>
      <c r="Q314" s="36"/>
      <c r="R314" s="36"/>
      <c r="S314" s="36"/>
      <c r="T314" s="36"/>
      <c r="U314" s="36"/>
      <c r="V314" s="36"/>
      <c r="W314" s="36"/>
      <c r="X314" s="36"/>
      <c r="Y314" s="36"/>
      <c r="Z314" s="36"/>
      <c r="AA314" s="36"/>
    </row>
    <row r="315" spans="1:28" ht="14.5" x14ac:dyDescent="0.35">
      <c r="A315" s="8" t="s">
        <v>220</v>
      </c>
      <c r="B315" s="126">
        <v>0</v>
      </c>
      <c r="C315" s="203">
        <f>SUM(C310:C314)</f>
        <v>0</v>
      </c>
      <c r="D315" s="203">
        <f>SUM(D310:D314)</f>
        <v>0</v>
      </c>
      <c r="E315" s="203">
        <f>SUM(E310:E314)</f>
        <v>0</v>
      </c>
      <c r="F315" s="203">
        <f>SUM(F310:F314)</f>
        <v>0</v>
      </c>
      <c r="G315" s="203">
        <f>SUM(G310:G314)</f>
        <v>0</v>
      </c>
      <c r="H315" s="204"/>
      <c r="I315" s="204"/>
      <c r="J315" s="204"/>
      <c r="K315" s="205">
        <f>SUM(K310:K314)</f>
        <v>0</v>
      </c>
      <c r="L315" s="205">
        <f>SUM(L310:L314)</f>
        <v>0</v>
      </c>
      <c r="M315" s="38"/>
      <c r="N315" s="36"/>
      <c r="O315" s="36"/>
      <c r="P315" s="36"/>
      <c r="Q315" s="36"/>
      <c r="R315" s="36"/>
      <c r="S315" s="36"/>
      <c r="T315" s="36"/>
      <c r="U315" s="36"/>
      <c r="V315" s="36"/>
      <c r="W315" s="36"/>
      <c r="X315" s="36"/>
      <c r="Y315" s="36"/>
      <c r="Z315" s="36"/>
      <c r="AA315" s="36"/>
    </row>
    <row r="316" spans="1:28" ht="14.5" x14ac:dyDescent="0.35">
      <c r="A316" s="6" t="s">
        <v>221</v>
      </c>
      <c r="B316" s="127">
        <v>0</v>
      </c>
      <c r="C316" s="202"/>
      <c r="D316" s="202"/>
      <c r="E316" s="202"/>
      <c r="F316" s="202"/>
      <c r="G316" s="222">
        <f>F182</f>
        <v>0</v>
      </c>
      <c r="H316" s="204"/>
      <c r="I316" s="204"/>
      <c r="J316" s="204"/>
      <c r="K316" s="205">
        <f>D185</f>
        <v>0</v>
      </c>
      <c r="L316" s="206"/>
      <c r="M316" s="36"/>
      <c r="N316" s="36"/>
      <c r="O316" s="36"/>
      <c r="P316" s="36"/>
      <c r="Q316" s="36"/>
      <c r="R316" s="36"/>
      <c r="S316" s="36"/>
      <c r="T316" s="36"/>
      <c r="U316" s="36"/>
      <c r="V316" s="36"/>
      <c r="W316" s="36"/>
      <c r="X316" s="36"/>
      <c r="Y316" s="36"/>
      <c r="Z316" s="36"/>
      <c r="AA316" s="36"/>
    </row>
    <row r="317" spans="1:28" ht="14.5" x14ac:dyDescent="0.35">
      <c r="A317" s="6" t="s">
        <v>44</v>
      </c>
      <c r="B317" s="127">
        <v>0</v>
      </c>
      <c r="C317" s="202"/>
      <c r="D317" s="202"/>
      <c r="E317" s="202"/>
      <c r="F317" s="202"/>
      <c r="G317" s="222">
        <f>F184</f>
        <v>0</v>
      </c>
      <c r="H317" s="204"/>
      <c r="I317" s="204"/>
      <c r="J317" s="204"/>
      <c r="K317" s="205">
        <f>D186</f>
        <v>0</v>
      </c>
      <c r="L317" s="206"/>
      <c r="M317" s="36"/>
      <c r="N317" s="36"/>
      <c r="O317" s="36"/>
      <c r="P317" s="36"/>
      <c r="Q317" s="36"/>
      <c r="R317" s="36"/>
      <c r="S317" s="36"/>
      <c r="T317" s="36"/>
      <c r="U317" s="36"/>
      <c r="V317" s="36"/>
      <c r="W317" s="36"/>
      <c r="X317" s="36"/>
      <c r="Y317" s="36"/>
      <c r="Z317" s="36"/>
      <c r="AA317" s="36"/>
    </row>
    <row r="318" spans="1:28" ht="14.5" x14ac:dyDescent="0.35">
      <c r="A318" s="5" t="s">
        <v>4</v>
      </c>
      <c r="B318" s="127">
        <v>0</v>
      </c>
      <c r="C318" s="202"/>
      <c r="D318" s="202"/>
      <c r="E318" s="202"/>
      <c r="F318" s="202"/>
      <c r="G318" s="222">
        <f>F185</f>
        <v>0</v>
      </c>
      <c r="H318" s="204"/>
      <c r="I318" s="204"/>
      <c r="J318" s="204"/>
      <c r="K318" s="205">
        <f>D187</f>
        <v>0</v>
      </c>
      <c r="L318" s="206"/>
      <c r="M318" s="36"/>
      <c r="N318" s="36"/>
      <c r="O318" s="36"/>
      <c r="P318" s="36"/>
      <c r="Q318" s="36"/>
      <c r="R318" s="36"/>
      <c r="S318" s="36"/>
      <c r="T318" s="36"/>
      <c r="U318" s="36"/>
      <c r="V318" s="36"/>
      <c r="W318" s="36"/>
      <c r="X318" s="36"/>
      <c r="Y318" s="36"/>
      <c r="Z318" s="36"/>
      <c r="AA318" s="36"/>
    </row>
    <row r="319" spans="1:28" ht="14.5" x14ac:dyDescent="0.35">
      <c r="A319" s="330" t="s">
        <v>241</v>
      </c>
      <c r="B319" s="127">
        <v>0</v>
      </c>
      <c r="C319" s="202"/>
      <c r="D319" s="202"/>
      <c r="E319" s="202"/>
      <c r="F319" s="202"/>
      <c r="G319" s="222">
        <f>F186</f>
        <v>0</v>
      </c>
      <c r="H319" s="204"/>
      <c r="I319" s="204"/>
      <c r="J319" s="204"/>
      <c r="K319" s="205">
        <f>D188</f>
        <v>0</v>
      </c>
      <c r="L319" s="206"/>
      <c r="M319" s="36"/>
      <c r="N319" s="36"/>
      <c r="O319" s="36"/>
      <c r="P319" s="36"/>
      <c r="Q319" s="36"/>
      <c r="R319" s="36"/>
      <c r="S319" s="36"/>
      <c r="T319" s="36"/>
      <c r="U319" s="36"/>
      <c r="V319" s="36"/>
      <c r="W319" s="36"/>
      <c r="X319" s="36"/>
      <c r="Y319" s="36"/>
      <c r="Z319" s="36"/>
      <c r="AA319" s="36"/>
    </row>
    <row r="320" spans="1:28" ht="14.5" x14ac:dyDescent="0.35">
      <c r="A320" s="8" t="s">
        <v>45</v>
      </c>
      <c r="B320" s="126">
        <f t="shared" ref="B320:G320" si="108">SUM(B317:B319)</f>
        <v>0</v>
      </c>
      <c r="C320" s="203">
        <f t="shared" si="108"/>
        <v>0</v>
      </c>
      <c r="D320" s="203">
        <f t="shared" si="108"/>
        <v>0</v>
      </c>
      <c r="E320" s="203">
        <f t="shared" si="108"/>
        <v>0</v>
      </c>
      <c r="F320" s="203">
        <f t="shared" si="108"/>
        <v>0</v>
      </c>
      <c r="G320" s="222">
        <f t="shared" si="108"/>
        <v>0</v>
      </c>
      <c r="H320" s="204"/>
      <c r="I320" s="204"/>
      <c r="J320" s="204"/>
      <c r="K320" s="205">
        <f t="shared" ref="K320:K327" si="109">D190</f>
        <v>0</v>
      </c>
      <c r="L320" s="205">
        <f>SUM(L317:L319)</f>
        <v>0</v>
      </c>
      <c r="M320" s="36"/>
      <c r="N320" s="36"/>
      <c r="O320" s="36"/>
      <c r="P320" s="36"/>
      <c r="Q320" s="36"/>
      <c r="R320" s="36"/>
      <c r="S320" s="36"/>
      <c r="T320" s="36"/>
      <c r="U320" s="36"/>
      <c r="V320" s="36"/>
      <c r="W320" s="36"/>
      <c r="X320" s="36"/>
      <c r="Y320" s="36"/>
      <c r="Z320" s="36"/>
      <c r="AA320" s="36"/>
    </row>
    <row r="321" spans="1:27" ht="14.5" x14ac:dyDescent="0.35">
      <c r="A321" s="5" t="s">
        <v>6</v>
      </c>
      <c r="B321" s="226">
        <v>0</v>
      </c>
      <c r="C321" s="208"/>
      <c r="D321" s="208"/>
      <c r="E321" s="208"/>
      <c r="F321" s="208"/>
      <c r="G321" s="222">
        <f>F188</f>
        <v>0</v>
      </c>
      <c r="H321" s="209"/>
      <c r="I321" s="209"/>
      <c r="J321" s="209"/>
      <c r="K321" s="205">
        <f t="shared" si="109"/>
        <v>0</v>
      </c>
      <c r="L321" s="210"/>
      <c r="M321" s="36"/>
      <c r="N321" s="36"/>
      <c r="O321" s="36"/>
      <c r="P321" s="36"/>
      <c r="Q321" s="36"/>
      <c r="R321" s="36"/>
      <c r="S321" s="36"/>
      <c r="T321" s="36"/>
      <c r="U321" s="36"/>
      <c r="V321" s="36"/>
      <c r="W321" s="36"/>
      <c r="X321" s="36"/>
      <c r="Y321" s="36"/>
      <c r="Z321" s="36"/>
      <c r="AA321" s="36"/>
    </row>
    <row r="322" spans="1:27" ht="14.5" x14ac:dyDescent="0.35">
      <c r="A322" s="8" t="s">
        <v>153</v>
      </c>
      <c r="B322" s="211">
        <f t="shared" ref="B322:G322" si="110">B315-B316-B317-B318-B319-B321</f>
        <v>0</v>
      </c>
      <c r="C322" s="211">
        <f t="shared" si="110"/>
        <v>0</v>
      </c>
      <c r="D322" s="211">
        <f t="shared" si="110"/>
        <v>0</v>
      </c>
      <c r="E322" s="211">
        <f t="shared" si="110"/>
        <v>0</v>
      </c>
      <c r="F322" s="211">
        <f t="shared" si="110"/>
        <v>0</v>
      </c>
      <c r="G322" s="222">
        <f t="shared" si="110"/>
        <v>0</v>
      </c>
      <c r="H322" s="212"/>
      <c r="I322" s="212"/>
      <c r="J322" s="212"/>
      <c r="K322" s="205">
        <f t="shared" si="109"/>
        <v>0</v>
      </c>
      <c r="L322" s="213">
        <f>L315-L316-L317-L318-L319-L321</f>
        <v>0</v>
      </c>
      <c r="M322" s="36"/>
      <c r="N322" s="36"/>
      <c r="O322" s="36"/>
      <c r="P322" s="36"/>
      <c r="Q322" s="36"/>
      <c r="R322" s="36"/>
      <c r="S322" s="36"/>
      <c r="T322" s="36"/>
      <c r="U322" s="36"/>
      <c r="V322" s="36"/>
      <c r="W322" s="36"/>
      <c r="X322" s="36"/>
      <c r="Y322" s="36"/>
      <c r="Z322" s="36"/>
      <c r="AA322" s="36"/>
    </row>
    <row r="323" spans="1:27" ht="14.5" x14ac:dyDescent="0.35">
      <c r="A323" s="8" t="s">
        <v>154</v>
      </c>
      <c r="B323" s="126">
        <v>0</v>
      </c>
      <c r="C323" s="203">
        <f>C322+C321</f>
        <v>0</v>
      </c>
      <c r="D323" s="203">
        <f>D322+D321</f>
        <v>0</v>
      </c>
      <c r="E323" s="203">
        <f t="shared" ref="E323:F323" si="111">E322+E321</f>
        <v>0</v>
      </c>
      <c r="F323" s="203">
        <f t="shared" si="111"/>
        <v>0</v>
      </c>
      <c r="G323" s="203">
        <f t="shared" ref="G323" si="112">G322+G321</f>
        <v>0</v>
      </c>
      <c r="H323" s="204"/>
      <c r="I323" s="204"/>
      <c r="J323" s="204"/>
      <c r="K323" s="205">
        <f t="shared" si="109"/>
        <v>0</v>
      </c>
      <c r="L323" s="205">
        <f t="shared" ref="L323" si="113">L322+L321</f>
        <v>0</v>
      </c>
      <c r="M323" s="44"/>
      <c r="N323" s="36"/>
      <c r="O323" s="36"/>
      <c r="P323" s="36"/>
      <c r="Q323" s="36"/>
      <c r="R323" s="36"/>
      <c r="S323" s="36"/>
      <c r="T323" s="36"/>
      <c r="U323" s="36"/>
      <c r="V323" s="36"/>
      <c r="W323" s="36"/>
      <c r="X323" s="36"/>
      <c r="Y323" s="36"/>
      <c r="Z323" s="36"/>
      <c r="AA323" s="36"/>
    </row>
    <row r="324" spans="1:27" ht="14.5" x14ac:dyDescent="0.35">
      <c r="A324" s="142" t="s">
        <v>46</v>
      </c>
      <c r="B324" s="227">
        <v>0</v>
      </c>
      <c r="C324" s="214"/>
      <c r="D324" s="214"/>
      <c r="E324" s="214"/>
      <c r="F324" s="214"/>
      <c r="G324" s="189">
        <f>F194</f>
        <v>0</v>
      </c>
      <c r="H324" s="204"/>
      <c r="I324" s="204"/>
      <c r="J324" s="204"/>
      <c r="K324" s="187">
        <f t="shared" si="109"/>
        <v>0</v>
      </c>
      <c r="L324" s="215"/>
      <c r="M324" s="44"/>
      <c r="N324" s="36"/>
      <c r="O324" s="36"/>
      <c r="P324" s="36"/>
      <c r="Q324" s="36"/>
      <c r="R324" s="36"/>
      <c r="S324" s="36"/>
      <c r="T324" s="36"/>
      <c r="U324" s="36"/>
      <c r="V324" s="36"/>
      <c r="W324" s="36"/>
      <c r="X324" s="36"/>
      <c r="Y324" s="36"/>
      <c r="Z324" s="36"/>
      <c r="AA324" s="36"/>
    </row>
    <row r="325" spans="1:27" ht="14.5" x14ac:dyDescent="0.35">
      <c r="A325" s="142" t="s">
        <v>148</v>
      </c>
      <c r="B325" s="227">
        <v>0</v>
      </c>
      <c r="C325" s="214"/>
      <c r="D325" s="214"/>
      <c r="E325" s="214"/>
      <c r="F325" s="214"/>
      <c r="G325" s="189">
        <f>F195</f>
        <v>0</v>
      </c>
      <c r="H325" s="204"/>
      <c r="I325" s="204"/>
      <c r="J325" s="204"/>
      <c r="K325" s="187">
        <f t="shared" si="109"/>
        <v>0</v>
      </c>
      <c r="L325" s="215"/>
      <c r="M325" s="44"/>
      <c r="N325" s="36"/>
      <c r="O325" s="36"/>
      <c r="P325" s="36"/>
      <c r="Q325" s="36"/>
      <c r="R325" s="36"/>
      <c r="S325" s="36"/>
      <c r="T325" s="36"/>
      <c r="U325" s="36"/>
      <c r="V325" s="36"/>
      <c r="W325" s="36"/>
      <c r="X325" s="36"/>
      <c r="Y325" s="36"/>
      <c r="Z325" s="36"/>
      <c r="AA325" s="36"/>
    </row>
    <row r="326" spans="1:27" ht="14.5" x14ac:dyDescent="0.35">
      <c r="A326" s="8" t="s">
        <v>40</v>
      </c>
      <c r="B326" s="193">
        <v>0</v>
      </c>
      <c r="C326" s="193">
        <f>IF(C296=0,0,C324/C296)</f>
        <v>0</v>
      </c>
      <c r="D326" s="193">
        <f>IF(D296=0,0,D324/D296)</f>
        <v>0</v>
      </c>
      <c r="E326" s="193">
        <f>IF(E296=0,0,E324/E296)</f>
        <v>0</v>
      </c>
      <c r="F326" s="193">
        <f>IF(F296=0,0,F324/F296)</f>
        <v>0</v>
      </c>
      <c r="G326" s="193">
        <f>IF(G296=0,0,G324/G296)</f>
        <v>0</v>
      </c>
      <c r="H326" s="204"/>
      <c r="I326" s="204"/>
      <c r="J326" s="204"/>
      <c r="K326" s="194">
        <f t="shared" si="109"/>
        <v>0</v>
      </c>
      <c r="L326" s="194">
        <f>IF(L296=0,0,L324/L296)</f>
        <v>0</v>
      </c>
      <c r="M326" s="36"/>
      <c r="N326" s="36"/>
      <c r="O326" s="36"/>
      <c r="P326" s="36"/>
      <c r="Q326" s="36"/>
      <c r="R326" s="36"/>
      <c r="S326" s="36"/>
      <c r="T326" s="36"/>
      <c r="U326" s="36"/>
      <c r="V326" s="36"/>
      <c r="W326" s="36"/>
      <c r="X326" s="36"/>
      <c r="Y326" s="36"/>
      <c r="Z326" s="36"/>
      <c r="AA326" s="36"/>
    </row>
    <row r="327" spans="1:27" ht="14.5" x14ac:dyDescent="0.35">
      <c r="A327" s="8" t="s">
        <v>30</v>
      </c>
      <c r="B327" s="193">
        <v>0</v>
      </c>
      <c r="C327" s="193">
        <f>IF(C296=0,0,C325/C296)</f>
        <v>0</v>
      </c>
      <c r="D327" s="193">
        <f>IF(D296=0,0,D325/D296)</f>
        <v>0</v>
      </c>
      <c r="E327" s="193">
        <f>IF(E296=0,0,E325/E296)</f>
        <v>0</v>
      </c>
      <c r="F327" s="193">
        <f>IF(F296=0,0,F325/F296)</f>
        <v>0</v>
      </c>
      <c r="G327" s="193">
        <f>IF(G296=0,0,G325/G296)</f>
        <v>0</v>
      </c>
      <c r="H327" s="204"/>
      <c r="I327" s="204"/>
      <c r="J327" s="204"/>
      <c r="K327" s="194">
        <f t="shared" si="109"/>
        <v>0</v>
      </c>
      <c r="L327" s="194">
        <f>IF(L296=0,0,L325/L296)</f>
        <v>0</v>
      </c>
      <c r="M327" s="36"/>
      <c r="N327" s="36"/>
      <c r="O327" s="36"/>
      <c r="P327" s="36"/>
      <c r="Q327" s="36"/>
      <c r="R327" s="36"/>
      <c r="S327" s="36"/>
      <c r="T327" s="36"/>
      <c r="U327" s="36"/>
      <c r="V327" s="36"/>
      <c r="W327" s="36"/>
      <c r="X327" s="36"/>
      <c r="Y327" s="36"/>
      <c r="Z327" s="36"/>
      <c r="AA327" s="36"/>
    </row>
    <row r="328" spans="1:27" ht="14.5" x14ac:dyDescent="0.35">
      <c r="A328" s="5" t="s">
        <v>222</v>
      </c>
      <c r="B328" s="127">
        <v>0</v>
      </c>
      <c r="C328" s="127"/>
      <c r="D328" s="127"/>
      <c r="E328" s="127"/>
      <c r="F328" s="127"/>
      <c r="G328" s="216">
        <f>F195</f>
        <v>0</v>
      </c>
      <c r="H328" s="127"/>
      <c r="I328" s="127"/>
      <c r="J328" s="127"/>
      <c r="K328" s="205">
        <v>0</v>
      </c>
      <c r="L328" s="206"/>
      <c r="M328" s="36"/>
      <c r="N328" s="36"/>
      <c r="O328" s="36"/>
      <c r="P328" s="36"/>
      <c r="Q328" s="36"/>
      <c r="R328" s="36"/>
      <c r="S328" s="36"/>
      <c r="T328" s="36"/>
      <c r="U328" s="36"/>
      <c r="V328" s="36"/>
      <c r="W328" s="36"/>
      <c r="X328" s="36"/>
      <c r="Y328" s="36"/>
      <c r="Z328" s="36"/>
      <c r="AA328" s="36"/>
    </row>
    <row r="329" spans="1:27" ht="14.5" x14ac:dyDescent="0.35">
      <c r="A329" s="199" t="s">
        <v>223</v>
      </c>
      <c r="B329" s="127">
        <v>0</v>
      </c>
      <c r="C329" s="202"/>
      <c r="D329" s="202"/>
      <c r="E329" s="202"/>
      <c r="F329" s="202"/>
      <c r="G329" s="202"/>
      <c r="H329" s="127"/>
      <c r="I329" s="127"/>
      <c r="J329" s="127"/>
      <c r="K329" s="206"/>
      <c r="L329" s="206"/>
      <c r="M329" s="36"/>
      <c r="N329" s="36"/>
      <c r="O329" s="36"/>
      <c r="P329" s="36"/>
      <c r="Q329" s="36"/>
      <c r="R329" s="36"/>
      <c r="S329" s="36"/>
      <c r="T329" s="36"/>
      <c r="U329" s="36"/>
      <c r="V329" s="36"/>
      <c r="W329" s="36"/>
      <c r="X329" s="36"/>
      <c r="Y329" s="36"/>
      <c r="Z329" s="36"/>
      <c r="AA329" s="36"/>
    </row>
    <row r="330" spans="1:27" ht="14.5" x14ac:dyDescent="0.35">
      <c r="A330" s="199" t="s">
        <v>224</v>
      </c>
      <c r="B330" s="127">
        <v>0</v>
      </c>
      <c r="C330" s="202"/>
      <c r="D330" s="202"/>
      <c r="E330" s="202"/>
      <c r="F330" s="202"/>
      <c r="G330" s="202"/>
      <c r="H330" s="127"/>
      <c r="I330" s="127"/>
      <c r="J330" s="127"/>
      <c r="K330" s="206"/>
      <c r="L330" s="206"/>
      <c r="M330" s="36"/>
      <c r="N330" s="36"/>
      <c r="O330" s="36"/>
      <c r="P330" s="36"/>
      <c r="Q330" s="36"/>
      <c r="R330" s="36"/>
      <c r="S330" s="36"/>
      <c r="T330" s="36"/>
      <c r="U330" s="36"/>
      <c r="V330" s="36"/>
      <c r="W330" s="36"/>
      <c r="X330" s="36"/>
      <c r="Y330" s="36"/>
      <c r="Z330" s="36"/>
      <c r="AA330" s="36"/>
    </row>
    <row r="331" spans="1:27" ht="14.5" x14ac:dyDescent="0.35">
      <c r="A331" s="199" t="s">
        <v>225</v>
      </c>
      <c r="B331" s="127">
        <v>0</v>
      </c>
      <c r="C331" s="202"/>
      <c r="D331" s="202"/>
      <c r="E331" s="202"/>
      <c r="F331" s="202"/>
      <c r="G331" s="202"/>
      <c r="H331" s="127"/>
      <c r="I331" s="127"/>
      <c r="J331" s="127"/>
      <c r="K331" s="206"/>
      <c r="L331" s="206"/>
      <c r="M331" s="36"/>
      <c r="N331" s="36"/>
      <c r="O331" s="36"/>
      <c r="P331" s="36"/>
      <c r="Q331" s="36"/>
      <c r="R331" s="36"/>
      <c r="S331" s="36"/>
      <c r="T331" s="36"/>
      <c r="U331" s="36"/>
      <c r="V331" s="36"/>
      <c r="W331" s="36"/>
      <c r="X331" s="36"/>
      <c r="Y331" s="36"/>
      <c r="Z331" s="36"/>
      <c r="AA331" s="36"/>
    </row>
    <row r="332" spans="1:27" ht="15" thickBot="1" x14ac:dyDescent="0.4">
      <c r="A332" s="217" t="s">
        <v>10</v>
      </c>
      <c r="B332" s="218">
        <v>0</v>
      </c>
      <c r="C332" s="218">
        <f t="shared" ref="C332:J332" si="114">IF((C328+C320)=0,0,C328/(C328+C320))</f>
        <v>0</v>
      </c>
      <c r="D332" s="218">
        <f t="shared" si="114"/>
        <v>0</v>
      </c>
      <c r="E332" s="218">
        <f t="shared" si="114"/>
        <v>0</v>
      </c>
      <c r="F332" s="218">
        <f t="shared" si="114"/>
        <v>0</v>
      </c>
      <c r="G332" s="218">
        <f t="shared" si="114"/>
        <v>0</v>
      </c>
      <c r="H332" s="218">
        <f t="shared" si="114"/>
        <v>0</v>
      </c>
      <c r="I332" s="218">
        <f t="shared" si="114"/>
        <v>0</v>
      </c>
      <c r="J332" s="218">
        <f t="shared" si="114"/>
        <v>0</v>
      </c>
      <c r="K332" s="219" t="str">
        <f>D198</f>
        <v>(C 4.3)</v>
      </c>
      <c r="L332" s="219">
        <f t="shared" ref="L332" si="115">IF((L328+L320)=0,0,L328/(L328+L320))</f>
        <v>0</v>
      </c>
      <c r="N332" s="36"/>
      <c r="O332" s="36"/>
      <c r="P332" s="36"/>
      <c r="Q332" s="36"/>
      <c r="R332" s="36"/>
      <c r="S332" s="36"/>
      <c r="T332" s="36"/>
      <c r="U332" s="36"/>
      <c r="V332" s="36"/>
      <c r="W332" s="36"/>
      <c r="X332" s="36"/>
      <c r="Y332" s="36"/>
      <c r="Z332" s="36"/>
      <c r="AA332" s="36"/>
    </row>
    <row r="333" spans="1:27" ht="13.5" thickBot="1" x14ac:dyDescent="0.35">
      <c r="A333" s="35"/>
      <c r="B333" s="36"/>
      <c r="C333" s="36"/>
      <c r="D333" s="36"/>
      <c r="E333" s="220"/>
      <c r="F333" s="36"/>
      <c r="G333" s="36"/>
      <c r="H333" s="36"/>
      <c r="I333" s="36"/>
      <c r="J333" s="36"/>
      <c r="K333" s="36"/>
      <c r="L333" s="36"/>
      <c r="N333" s="36"/>
      <c r="O333" s="36"/>
      <c r="P333" s="36"/>
      <c r="Q333" s="36"/>
      <c r="R333" s="36"/>
      <c r="S333" s="36"/>
      <c r="T333" s="36"/>
      <c r="U333" s="36"/>
      <c r="V333" s="36"/>
      <c r="W333" s="36"/>
      <c r="X333" s="36"/>
      <c r="Y333" s="36"/>
      <c r="Z333" s="36"/>
      <c r="AA333" s="36"/>
    </row>
    <row r="334" spans="1:27" ht="403.5" customHeight="1" x14ac:dyDescent="0.35">
      <c r="A334" s="332" t="s">
        <v>242</v>
      </c>
      <c r="B334" s="333"/>
      <c r="C334" s="333"/>
      <c r="D334" s="333"/>
      <c r="E334" s="333"/>
      <c r="F334" s="333"/>
      <c r="G334" s="333"/>
      <c r="H334" s="333"/>
      <c r="I334" s="333"/>
      <c r="J334" s="333"/>
      <c r="K334" s="333"/>
      <c r="L334" s="334"/>
      <c r="N334" s="36"/>
      <c r="O334" s="36"/>
      <c r="P334" s="36"/>
      <c r="Q334" s="36"/>
      <c r="R334" s="36"/>
      <c r="S334" s="36"/>
      <c r="T334" s="36"/>
      <c r="U334" s="36"/>
      <c r="V334" s="36"/>
      <c r="W334" s="36"/>
      <c r="X334" s="36"/>
      <c r="Y334" s="36"/>
      <c r="Z334" s="36"/>
      <c r="AA334" s="36"/>
    </row>
    <row r="335" spans="1:27" ht="39" customHeight="1" thickBot="1" x14ac:dyDescent="0.3">
      <c r="A335" s="335" t="s">
        <v>239</v>
      </c>
      <c r="B335" s="336"/>
      <c r="C335" s="336"/>
      <c r="D335" s="336"/>
      <c r="E335" s="336"/>
      <c r="F335" s="336"/>
      <c r="G335" s="336"/>
      <c r="H335" s="336"/>
      <c r="I335" s="336"/>
      <c r="J335" s="336"/>
      <c r="K335" s="336"/>
      <c r="L335" s="337"/>
    </row>
    <row r="336" spans="1:27" ht="12" customHeight="1" x14ac:dyDescent="0.25">
      <c r="A336" s="323"/>
      <c r="B336" s="323"/>
      <c r="C336" s="323"/>
      <c r="D336" s="323"/>
      <c r="E336" s="323"/>
      <c r="F336" s="323"/>
      <c r="G336" s="323"/>
      <c r="H336" s="323"/>
      <c r="I336" s="323"/>
      <c r="J336" s="323"/>
      <c r="K336" s="323"/>
      <c r="L336" s="323"/>
    </row>
    <row r="337" spans="1:12" x14ac:dyDescent="0.25">
      <c r="A337" s="323"/>
      <c r="B337" s="323"/>
      <c r="C337" s="323"/>
      <c r="D337" s="323"/>
      <c r="E337" s="323"/>
      <c r="F337" s="323"/>
      <c r="G337" s="323"/>
      <c r="H337" s="323"/>
      <c r="I337" s="323"/>
      <c r="J337" s="323"/>
      <c r="K337" s="323"/>
      <c r="L337" s="323"/>
    </row>
    <row r="338" spans="1:12" x14ac:dyDescent="0.25">
      <c r="A338" s="323"/>
      <c r="B338" s="323"/>
      <c r="C338" s="324"/>
      <c r="D338" s="323"/>
      <c r="E338" s="323"/>
      <c r="F338" s="323"/>
      <c r="G338" s="323"/>
      <c r="H338" s="323"/>
      <c r="I338" s="323"/>
      <c r="J338" s="323"/>
      <c r="K338" s="323"/>
      <c r="L338" s="323"/>
    </row>
    <row r="339" spans="1:12" x14ac:dyDescent="0.25">
      <c r="A339" s="323"/>
      <c r="B339" s="323"/>
      <c r="C339" s="323"/>
      <c r="D339" s="323"/>
      <c r="E339" s="323"/>
      <c r="F339" s="323"/>
      <c r="G339" s="323"/>
      <c r="H339" s="323"/>
      <c r="I339" s="323"/>
      <c r="J339" s="323"/>
      <c r="K339" s="323"/>
      <c r="L339" s="323"/>
    </row>
  </sheetData>
  <protectedRanges>
    <protectedRange sqref="B232:B235 C257 G259 G232:G242 G250 G253:G254 G257 G244:G248" name="Cat C 2nd"/>
    <protectedRange sqref="H164:J164 H139:H149 H157 H160:H161 H166 H151:H155" name="B Finished"/>
    <protectedRange sqref="J164 H164 H139:H149 H157 H160:H161 H166 H151:H155" name="Cat B first"/>
    <protectedRange sqref="B1 B71 D71:G71 C6:C8 H46:H56 H64 H67:H68 H73 I71 H108:H111 G160:G161 C35:K36 B98:L99 B129:G130 B160:E161 C10 L14:L17 H58:H62 B191:L192 B222:L223" name="Top and A"/>
    <protectedRange sqref="B135:G135 B133:G133 G166 G164 B195:L195 B226:L226 B102:L102 B166:E166 B164:E164 B201:L211 B236:B242 B250 B253:B254 B257 B259 B90 B108:G118 B139:E149 B35:B36 B170:L180 B104:L104 B77:L87 B26:B30 B197:L197 B228:L228 B14:K24 B32 B39:K39 B41:K43 G139:G149 B244:B248" name="Top and A_1"/>
    <protectedRange sqref="C32:K32 B126:G126 G157 B188:L188 B219:L219 B95:L95 B157:E157" name="Top and A_2"/>
    <protectedRange sqref="B92:L93 G151:G152 B151:E152 B185:L186 B89:L89 C29:K30 B123:G124 C26:K27 C90:L90 B120:G121 G154:G155 B154:E155 B182:L183 B213:L214 B216:L217" name="Top and A_5"/>
    <protectedRange sqref="C28:K28 G153 B91:L91 B122:G122 B153:E153 B184:L184 B215:L215" name="Top and A_6"/>
    <protectedRange sqref="L32 L35:L36 L39 L26:L30 H112:H118 H126 H129:H130 H135 L41:L43 L18:L24 H133:I133 K133 L164 E257 H120:H124" name="Top and A_8"/>
    <protectedRange sqref="H259 H232:H242 H250 H253:H254 H257 H244:H248" name="Cat C 2nd_1"/>
    <protectedRange sqref="K232:K237" name="Cat C 2nd_2"/>
    <protectedRange sqref="C295:F301 L303:L314 L316:L319 C321:F321 C324:F325 G329 H295:J301 H328:J331 K329:K331 L328:L331 L324:L325 L321 C303:F314 G331 G310:K310 L295:L301 K297:K301 C328:F331 H303:K309 C316:F319" name="Lodging"/>
    <protectedRange sqref="G297:G301 G303:G309" name="Lodging_2"/>
    <protectedRange sqref="G330" name="Lodging_2_1"/>
    <protectedRange sqref="B295:B301 B328:B331 B303:B314 B321 B324:B325 B316:B319" name="Lodging_4"/>
  </protectedRanges>
  <mergeCells count="13">
    <mergeCell ref="A8:B8"/>
    <mergeCell ref="A2:L2"/>
    <mergeCell ref="A3:L3"/>
    <mergeCell ref="A4:C4"/>
    <mergeCell ref="A6:B6"/>
    <mergeCell ref="A7:B7"/>
    <mergeCell ref="A334:L334"/>
    <mergeCell ref="A335:L335"/>
    <mergeCell ref="A293:L293"/>
    <mergeCell ref="A9:B9"/>
    <mergeCell ref="A10:B10"/>
    <mergeCell ref="A11:B11"/>
    <mergeCell ref="A261:D261"/>
  </mergeCells>
  <dataValidations count="1">
    <dataValidation type="list" allowBlank="1" showInputMessage="1" showErrorMessage="1" sqref="B1" xr:uid="{00000000-0002-0000-0000-000000000000}">
      <formula1>Service</formula1>
    </dataValidation>
  </dataValidations>
  <printOptions gridLines="1"/>
  <pageMargins left="0.25" right="0.25" top="0.75" bottom="0.75" header="0.3" footer="0.3"/>
  <pageSetup scale="50" fitToHeight="0" orientation="landscape" r:id="rId1"/>
  <headerFooter alignWithMargins="0">
    <oddFooter>&amp;R&amp;P</oddFooter>
  </headerFooter>
  <rowBreaks count="6" manualBreakCount="6">
    <brk id="42" max="11" man="1"/>
    <brk id="104" max="11" man="1"/>
    <brk id="166" max="11" man="1"/>
    <brk id="228" max="11" man="1"/>
    <brk id="292" max="11" man="1"/>
    <brk id="333" max="11"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16"/>
  <sheetViews>
    <sheetView tabSelected="1" workbookViewId="0"/>
  </sheetViews>
  <sheetFormatPr defaultRowHeight="12.5" x14ac:dyDescent="0.25"/>
  <cols>
    <col min="1" max="1" width="112.54296875" customWidth="1"/>
  </cols>
  <sheetData>
    <row r="1" spans="1:1" ht="13.5" thickBot="1" x14ac:dyDescent="0.35">
      <c r="A1" s="322" t="s">
        <v>234</v>
      </c>
    </row>
    <row r="15" spans="1:1" ht="13" thickBot="1" x14ac:dyDescent="0.3"/>
    <row r="16" spans="1:1" ht="13.5" thickBot="1" x14ac:dyDescent="0.35">
      <c r="A16" s="322" t="s">
        <v>247</v>
      </c>
    </row>
  </sheetData>
  <pageMargins left="0.7" right="0.7" top="0.75" bottom="0.75" header="0.3" footer="0.3"/>
  <pageSetup scale="90"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I45"/>
  <sheetViews>
    <sheetView topLeftCell="A25" zoomScale="90" zoomScaleNormal="90" zoomScaleSheetLayoutView="70" workbookViewId="0">
      <selection activeCell="A37" sqref="A37:F37"/>
    </sheetView>
  </sheetViews>
  <sheetFormatPr defaultColWidth="9.1796875" defaultRowHeight="12.5" x14ac:dyDescent="0.25"/>
  <cols>
    <col min="1" max="1" width="39" style="26" customWidth="1"/>
    <col min="2" max="4" width="18.7265625" style="119" customWidth="1"/>
    <col min="5" max="6" width="18.7265625" style="26" customWidth="1"/>
    <col min="7" max="8" width="9.1796875" style="26"/>
    <col min="9" max="9" width="10.54296875" style="26" bestFit="1" customWidth="1"/>
    <col min="10" max="16384" width="9.1796875" style="26"/>
  </cols>
  <sheetData>
    <row r="1" spans="1:6" ht="138" customHeight="1" thickBot="1" x14ac:dyDescent="0.4">
      <c r="A1" s="345" t="s">
        <v>116</v>
      </c>
      <c r="B1" s="346"/>
      <c r="C1" s="347"/>
    </row>
    <row r="2" spans="1:6" ht="21.5" thickBot="1" x14ac:dyDescent="0.55000000000000004">
      <c r="A2" s="351" t="s">
        <v>248</v>
      </c>
      <c r="B2" s="351"/>
      <c r="C2" s="351"/>
      <c r="D2" s="351"/>
      <c r="E2" s="351"/>
      <c r="F2" s="351"/>
    </row>
    <row r="3" spans="1:6" ht="31" x14ac:dyDescent="0.35">
      <c r="A3" s="120" t="s">
        <v>117</v>
      </c>
      <c r="B3" s="121" t="s">
        <v>118</v>
      </c>
      <c r="C3" s="121" t="s">
        <v>119</v>
      </c>
      <c r="D3" s="121" t="s">
        <v>120</v>
      </c>
      <c r="E3" s="121" t="s">
        <v>121</v>
      </c>
      <c r="F3" s="122" t="s">
        <v>122</v>
      </c>
    </row>
    <row r="4" spans="1:6" ht="12.75" customHeight="1" x14ac:dyDescent="0.3">
      <c r="A4" s="123" t="s">
        <v>123</v>
      </c>
      <c r="B4" s="124"/>
      <c r="C4" s="124"/>
      <c r="D4" s="124"/>
      <c r="E4" s="124"/>
      <c r="F4" s="125"/>
    </row>
    <row r="5" spans="1:6" ht="13" x14ac:dyDescent="0.3">
      <c r="A5" s="123" t="s">
        <v>124</v>
      </c>
      <c r="B5" s="124"/>
      <c r="C5" s="124"/>
      <c r="D5" s="124"/>
      <c r="E5" s="124"/>
      <c r="F5" s="125"/>
    </row>
    <row r="6" spans="1:6" ht="13" x14ac:dyDescent="0.3">
      <c r="A6" s="123" t="s">
        <v>125</v>
      </c>
      <c r="B6" s="124"/>
      <c r="C6" s="124"/>
      <c r="D6" s="124"/>
      <c r="E6" s="124"/>
      <c r="F6" s="125"/>
    </row>
    <row r="7" spans="1:6" ht="13" x14ac:dyDescent="0.3">
      <c r="A7" s="123" t="s">
        <v>126</v>
      </c>
      <c r="B7" s="124"/>
      <c r="C7" s="124"/>
      <c r="D7" s="124"/>
      <c r="E7" s="124"/>
      <c r="F7" s="125"/>
    </row>
    <row r="8" spans="1:6" ht="13" x14ac:dyDescent="0.3">
      <c r="A8" s="352" t="s">
        <v>127</v>
      </c>
      <c r="B8" s="353"/>
      <c r="C8" s="353"/>
      <c r="D8" s="353"/>
      <c r="E8" s="353"/>
      <c r="F8" s="354"/>
    </row>
    <row r="9" spans="1:6" ht="13" x14ac:dyDescent="0.3">
      <c r="A9" s="123" t="s">
        <v>1</v>
      </c>
      <c r="B9" s="126">
        <f>'NAF Program-Metric Data'!E267+'NAF Program-Metric Data'!E268</f>
        <v>0</v>
      </c>
      <c r="C9" s="127"/>
      <c r="D9" s="126">
        <f>'NAF Program-Metric Data'!B311</f>
        <v>0</v>
      </c>
      <c r="E9" s="127"/>
      <c r="F9" s="128"/>
    </row>
    <row r="10" spans="1:6" ht="13" x14ac:dyDescent="0.3">
      <c r="A10" s="123" t="s">
        <v>3</v>
      </c>
      <c r="B10" s="126">
        <f>'NAF Program-Metric Data'!E275</f>
        <v>0</v>
      </c>
      <c r="C10" s="127"/>
      <c r="D10" s="126">
        <f>'NAF Program-Metric Data'!B316</f>
        <v>0</v>
      </c>
      <c r="E10" s="127"/>
      <c r="F10" s="128"/>
    </row>
    <row r="11" spans="1:6" ht="13" x14ac:dyDescent="0.3">
      <c r="A11" s="123" t="s">
        <v>128</v>
      </c>
      <c r="B11" s="126">
        <f>B9-B10</f>
        <v>0</v>
      </c>
      <c r="C11" s="126">
        <f>C9-C10</f>
        <v>0</v>
      </c>
      <c r="D11" s="126">
        <f>D9-D10</f>
        <v>0</v>
      </c>
      <c r="E11" s="126">
        <f t="shared" ref="E11:F11" si="0">E9-E10</f>
        <v>0</v>
      </c>
      <c r="F11" s="129">
        <f t="shared" si="0"/>
        <v>0</v>
      </c>
    </row>
    <row r="12" spans="1:6" ht="13" x14ac:dyDescent="0.3">
      <c r="A12" s="123" t="s">
        <v>232</v>
      </c>
      <c r="B12" s="126">
        <f>'NAF Program-Metric Data'!E269+'NAF Program-Metric Data'!E270+'NAF Program-Metric Data'!E271</f>
        <v>0</v>
      </c>
      <c r="C12" s="127"/>
      <c r="D12" s="126">
        <f>'NAF Program-Metric Data'!B312+'NAF Program-Metric Data'!B310</f>
        <v>0</v>
      </c>
      <c r="E12" s="127"/>
      <c r="F12" s="128"/>
    </row>
    <row r="13" spans="1:6" ht="13" x14ac:dyDescent="0.3">
      <c r="A13" s="123" t="s">
        <v>233</v>
      </c>
      <c r="B13" s="126">
        <f>'NAF Program-Metric Data'!E272</f>
        <v>0</v>
      </c>
      <c r="C13" s="127"/>
      <c r="D13" s="126">
        <f>'NAF Program-Metric Data'!B313</f>
        <v>0</v>
      </c>
      <c r="E13" s="127"/>
      <c r="F13" s="128"/>
    </row>
    <row r="14" spans="1:6" ht="13" x14ac:dyDescent="0.3">
      <c r="A14" s="331" t="s">
        <v>243</v>
      </c>
      <c r="B14" s="126">
        <v>0</v>
      </c>
      <c r="C14" s="127"/>
      <c r="D14" s="126">
        <f>'NAF Program-Metric Data'!B314</f>
        <v>0</v>
      </c>
      <c r="E14" s="127"/>
      <c r="F14" s="128"/>
    </row>
    <row r="15" spans="1:6" ht="13" x14ac:dyDescent="0.3">
      <c r="A15" s="130" t="s">
        <v>129</v>
      </c>
      <c r="B15" s="131">
        <f>SUM(B11:B14)</f>
        <v>0</v>
      </c>
      <c r="C15" s="131">
        <f>SUM(C11:C14)</f>
        <v>0</v>
      </c>
      <c r="D15" s="131">
        <f>SUM(D11:D14)</f>
        <v>0</v>
      </c>
      <c r="E15" s="131">
        <f>SUM(E11:E14)</f>
        <v>0</v>
      </c>
      <c r="F15" s="132">
        <f>SUM(F11:F14)</f>
        <v>0</v>
      </c>
    </row>
    <row r="16" spans="1:6" ht="13" x14ac:dyDescent="0.3">
      <c r="A16" s="133" t="s">
        <v>130</v>
      </c>
      <c r="B16" s="126">
        <f>'NAF Program-Metric Data'!E276+'NAF Program-Metric Data'!E277</f>
        <v>0</v>
      </c>
      <c r="C16" s="127"/>
      <c r="D16" s="126">
        <f>'NAF Program-Metric Data'!B317</f>
        <v>0</v>
      </c>
      <c r="E16" s="127"/>
      <c r="F16" s="128"/>
    </row>
    <row r="17" spans="1:6" ht="13" x14ac:dyDescent="0.3">
      <c r="A17" s="123" t="s">
        <v>4</v>
      </c>
      <c r="B17" s="126">
        <f>'NAF Program-Metric Data'!E278</f>
        <v>0</v>
      </c>
      <c r="C17" s="127"/>
      <c r="D17" s="126">
        <f>'NAF Program-Metric Data'!B318</f>
        <v>0</v>
      </c>
      <c r="E17" s="127"/>
      <c r="F17" s="128"/>
    </row>
    <row r="18" spans="1:6" ht="13" x14ac:dyDescent="0.3">
      <c r="A18" s="331" t="s">
        <v>244</v>
      </c>
      <c r="B18" s="126">
        <f>'NAF Program-Metric Data'!E279</f>
        <v>0</v>
      </c>
      <c r="C18" s="127"/>
      <c r="D18" s="126">
        <f>'NAF Program-Metric Data'!B319</f>
        <v>0</v>
      </c>
      <c r="E18" s="127"/>
      <c r="F18" s="128"/>
    </row>
    <row r="19" spans="1:6" ht="13" x14ac:dyDescent="0.3">
      <c r="A19" s="130" t="s">
        <v>8</v>
      </c>
      <c r="B19" s="131">
        <f>SUM(B16:B18)</f>
        <v>0</v>
      </c>
      <c r="C19" s="131">
        <f>SUM(C16:C18)</f>
        <v>0</v>
      </c>
      <c r="D19" s="131">
        <f>SUM(D16:D18)</f>
        <v>0</v>
      </c>
      <c r="E19" s="131">
        <f>SUM(E16:E18)</f>
        <v>0</v>
      </c>
      <c r="F19" s="132">
        <f>SUM(F16:F18)</f>
        <v>0</v>
      </c>
    </row>
    <row r="20" spans="1:6" ht="13" x14ac:dyDescent="0.3">
      <c r="A20" s="123" t="s">
        <v>6</v>
      </c>
      <c r="B20" s="126">
        <f>'NAF Program-Metric Data'!E281</f>
        <v>0</v>
      </c>
      <c r="C20" s="127"/>
      <c r="D20" s="126">
        <f>'NAF Program-Metric Data'!B321</f>
        <v>0</v>
      </c>
      <c r="E20" s="127"/>
      <c r="F20" s="128"/>
    </row>
    <row r="21" spans="1:6" ht="13.5" thickBot="1" x14ac:dyDescent="0.35">
      <c r="A21" s="134" t="s">
        <v>131</v>
      </c>
      <c r="B21" s="135">
        <f>B15-B19-B20</f>
        <v>0</v>
      </c>
      <c r="C21" s="135">
        <f>C15-C19-C20</f>
        <v>0</v>
      </c>
      <c r="D21" s="135">
        <f>D15-D19-D20</f>
        <v>0</v>
      </c>
      <c r="E21" s="135">
        <f>E15-E19-E20</f>
        <v>0</v>
      </c>
      <c r="F21" s="136">
        <f>F15-F19-F20</f>
        <v>0</v>
      </c>
    </row>
    <row r="22" spans="1:6" ht="13" x14ac:dyDescent="0.3">
      <c r="A22" s="137" t="s">
        <v>9</v>
      </c>
      <c r="B22" s="126">
        <f>B21+B20</f>
        <v>0</v>
      </c>
      <c r="C22" s="126">
        <f>C21+C20</f>
        <v>0</v>
      </c>
      <c r="D22" s="126">
        <f>D21+D20</f>
        <v>0</v>
      </c>
      <c r="E22" s="138">
        <f t="shared" ref="E22:F22" si="1">E21+E20</f>
        <v>0</v>
      </c>
      <c r="F22" s="138">
        <f t="shared" si="1"/>
        <v>0</v>
      </c>
    </row>
    <row r="23" spans="1:6" ht="13" x14ac:dyDescent="0.3">
      <c r="A23" s="352" t="s">
        <v>132</v>
      </c>
      <c r="B23" s="353"/>
      <c r="C23" s="353"/>
      <c r="D23" s="353"/>
      <c r="E23" s="353"/>
      <c r="F23" s="354"/>
    </row>
    <row r="24" spans="1:6" ht="13" x14ac:dyDescent="0.3">
      <c r="A24" s="123" t="s">
        <v>133</v>
      </c>
      <c r="B24" s="127"/>
      <c r="C24" s="127"/>
      <c r="D24" s="127"/>
      <c r="E24" s="127"/>
      <c r="F24" s="128"/>
    </row>
    <row r="25" spans="1:6" ht="13" x14ac:dyDescent="0.3">
      <c r="A25" s="123" t="s">
        <v>134</v>
      </c>
      <c r="B25" s="127"/>
      <c r="C25" s="127"/>
      <c r="D25" s="127"/>
      <c r="E25" s="127"/>
      <c r="F25" s="128"/>
    </row>
    <row r="26" spans="1:6" ht="13" x14ac:dyDescent="0.3">
      <c r="A26" s="130" t="s">
        <v>135</v>
      </c>
      <c r="B26" s="131">
        <f>B24-B25</f>
        <v>0</v>
      </c>
      <c r="C26" s="131">
        <f>C24-C25</f>
        <v>0</v>
      </c>
      <c r="D26" s="131">
        <f t="shared" ref="D26" si="2">D24-D25</f>
        <v>0</v>
      </c>
      <c r="E26" s="131">
        <f>E24-E25</f>
        <v>0</v>
      </c>
      <c r="F26" s="132">
        <f>F24-F25</f>
        <v>0</v>
      </c>
    </row>
    <row r="27" spans="1:6" ht="13" x14ac:dyDescent="0.3">
      <c r="A27" s="123" t="s">
        <v>136</v>
      </c>
      <c r="B27" s="127"/>
      <c r="C27" s="127"/>
      <c r="D27" s="127"/>
      <c r="E27" s="127"/>
      <c r="F27" s="128"/>
    </row>
    <row r="28" spans="1:6" ht="13" x14ac:dyDescent="0.3">
      <c r="A28" s="123" t="s">
        <v>137</v>
      </c>
      <c r="B28" s="127"/>
      <c r="C28" s="127"/>
      <c r="D28" s="127"/>
      <c r="E28" s="127"/>
      <c r="F28" s="128"/>
    </row>
    <row r="29" spans="1:6" ht="13" x14ac:dyDescent="0.3">
      <c r="A29" s="123" t="s">
        <v>138</v>
      </c>
      <c r="B29" s="127"/>
      <c r="C29" s="127"/>
      <c r="D29" s="127"/>
      <c r="E29" s="127"/>
      <c r="F29" s="128"/>
    </row>
    <row r="30" spans="1:6" ht="13" x14ac:dyDescent="0.3">
      <c r="A30" s="123" t="s">
        <v>139</v>
      </c>
      <c r="B30" s="127"/>
      <c r="C30" s="127"/>
      <c r="D30" s="127"/>
      <c r="E30" s="127"/>
      <c r="F30" s="128"/>
    </row>
    <row r="31" spans="1:6" ht="13" x14ac:dyDescent="0.3">
      <c r="A31" s="123" t="s">
        <v>140</v>
      </c>
      <c r="B31" s="127"/>
      <c r="C31" s="127"/>
      <c r="D31" s="127"/>
      <c r="E31" s="127"/>
      <c r="F31" s="128"/>
    </row>
    <row r="32" spans="1:6" ht="13" x14ac:dyDescent="0.3">
      <c r="A32" s="123" t="s">
        <v>141</v>
      </c>
      <c r="B32" s="127"/>
      <c r="C32" s="127"/>
      <c r="D32" s="127"/>
      <c r="E32" s="127"/>
      <c r="F32" s="128"/>
    </row>
    <row r="33" spans="1:9" ht="13" x14ac:dyDescent="0.3">
      <c r="A33" s="352" t="s">
        <v>142</v>
      </c>
      <c r="B33" s="353"/>
      <c r="C33" s="353"/>
      <c r="D33" s="353"/>
      <c r="E33" s="353"/>
      <c r="F33" s="354"/>
    </row>
    <row r="34" spans="1:9" ht="13" x14ac:dyDescent="0.3">
      <c r="A34" s="137" t="s">
        <v>143</v>
      </c>
      <c r="B34" s="139">
        <f>IF(B32=0,0,((B31-(B29+B30))/B32))</f>
        <v>0</v>
      </c>
      <c r="C34" s="139">
        <f t="shared" ref="C34:F34" si="3">IF(C32=0,0,((C31-(C29+C30))/C32))</f>
        <v>0</v>
      </c>
      <c r="D34" s="139">
        <f t="shared" si="3"/>
        <v>0</v>
      </c>
      <c r="E34" s="139">
        <f t="shared" si="3"/>
        <v>0</v>
      </c>
      <c r="F34" s="139">
        <f t="shared" si="3"/>
        <v>0</v>
      </c>
    </row>
    <row r="35" spans="1:9" ht="13" x14ac:dyDescent="0.3">
      <c r="A35" s="137" t="s">
        <v>144</v>
      </c>
      <c r="B35" s="139">
        <f>IF(B32=0,0,B31/B32)</f>
        <v>0</v>
      </c>
      <c r="C35" s="139">
        <f t="shared" ref="C35:E35" si="4">IF(C32=0,0,C31/C32)</f>
        <v>0</v>
      </c>
      <c r="D35" s="139">
        <f t="shared" si="4"/>
        <v>0</v>
      </c>
      <c r="E35" s="139">
        <f t="shared" si="4"/>
        <v>0</v>
      </c>
      <c r="F35" s="178">
        <f t="shared" ref="F35" si="5">IF(F32=0,0,F31/F32)</f>
        <v>0</v>
      </c>
    </row>
    <row r="36" spans="1:9" ht="13.5" thickBot="1" x14ac:dyDescent="0.35">
      <c r="A36" s="355"/>
      <c r="B36" s="356"/>
      <c r="C36" s="356"/>
      <c r="D36" s="356"/>
      <c r="E36" s="356"/>
      <c r="F36" s="357"/>
    </row>
    <row r="37" spans="1:9" ht="78.75" customHeight="1" x14ac:dyDescent="0.25">
      <c r="A37" s="358" t="s">
        <v>251</v>
      </c>
      <c r="B37" s="358"/>
      <c r="C37" s="358"/>
      <c r="D37" s="358"/>
      <c r="E37" s="358"/>
      <c r="F37" s="358"/>
    </row>
    <row r="38" spans="1:9" ht="8.25" customHeight="1" x14ac:dyDescent="0.3">
      <c r="A38" s="359"/>
      <c r="B38" s="359"/>
      <c r="C38" s="359"/>
      <c r="D38" s="359"/>
      <c r="E38" s="359"/>
      <c r="F38" s="359"/>
    </row>
    <row r="39" spans="1:9" ht="13" x14ac:dyDescent="0.3">
      <c r="A39" s="359"/>
      <c r="B39" s="359"/>
      <c r="C39" s="359"/>
      <c r="D39" s="359"/>
      <c r="E39" s="359"/>
      <c r="F39" s="359"/>
    </row>
    <row r="40" spans="1:9" ht="12.75" customHeight="1" x14ac:dyDescent="0.3">
      <c r="A40" s="360"/>
      <c r="B40" s="360"/>
      <c r="C40" s="360"/>
      <c r="D40" s="360"/>
      <c r="E40" s="360"/>
      <c r="F40" s="360"/>
      <c r="H40" s="78"/>
      <c r="I40" s="113"/>
    </row>
    <row r="41" spans="1:9" ht="12.75" customHeight="1" x14ac:dyDescent="0.3">
      <c r="A41" s="360"/>
      <c r="B41" s="360"/>
      <c r="C41" s="360"/>
      <c r="D41" s="360"/>
      <c r="E41" s="360"/>
      <c r="F41" s="360"/>
      <c r="H41" s="78"/>
      <c r="I41" s="113"/>
    </row>
    <row r="42" spans="1:9" ht="27" customHeight="1" x14ac:dyDescent="0.3">
      <c r="A42" s="350"/>
      <c r="B42" s="350"/>
      <c r="C42" s="350"/>
      <c r="D42" s="350"/>
      <c r="E42" s="350"/>
      <c r="F42" s="350"/>
    </row>
    <row r="43" spans="1:9" ht="13.5" customHeight="1" x14ac:dyDescent="0.3">
      <c r="A43" s="36"/>
      <c r="B43" s="140"/>
      <c r="C43" s="140"/>
      <c r="D43" s="140"/>
      <c r="E43" s="36"/>
      <c r="F43" s="36"/>
    </row>
    <row r="44" spans="1:9" ht="26.25" customHeight="1" x14ac:dyDescent="0.3">
      <c r="A44" s="36"/>
      <c r="B44" s="140"/>
      <c r="C44" s="140"/>
      <c r="D44" s="140"/>
      <c r="E44" s="36"/>
      <c r="F44" s="36"/>
    </row>
    <row r="45" spans="1:9" x14ac:dyDescent="0.25">
      <c r="A45" s="141"/>
    </row>
  </sheetData>
  <protectedRanges>
    <protectedRange sqref="B4:F7 C9:C10 E16:F18 C20 E9:F10 E12:F14 E20:F20 B24:F25 B27:F32 C12:C14 C16:C18" name="NAFI Data"/>
  </protectedRanges>
  <mergeCells count="12">
    <mergeCell ref="A42:F42"/>
    <mergeCell ref="A1:C1"/>
    <mergeCell ref="A2:F2"/>
    <mergeCell ref="A8:F8"/>
    <mergeCell ref="A23:F23"/>
    <mergeCell ref="A33:F33"/>
    <mergeCell ref="A36:F36"/>
    <mergeCell ref="A37:F37"/>
    <mergeCell ref="A38:F38"/>
    <mergeCell ref="A39:F39"/>
    <mergeCell ref="A40:F40"/>
    <mergeCell ref="A41:F41"/>
  </mergeCells>
  <pageMargins left="0.25" right="0.25" top="0.75" bottom="0.75" header="0.3" footer="0.3"/>
  <pageSetup scale="77" orientation="portrait" r:id="rId1"/>
  <rowBreaks count="1" manualBreakCount="1">
    <brk id="38"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sheetPr>
  <dimension ref="A1"/>
  <sheetViews>
    <sheetView workbookViewId="0">
      <selection activeCell="A2" sqref="A2"/>
    </sheetView>
  </sheetViews>
  <sheetFormatPr defaultRowHeight="12.5" x14ac:dyDescent="0.25"/>
  <cols>
    <col min="1" max="1" width="109.26953125" customWidth="1"/>
  </cols>
  <sheetData>
    <row r="1" spans="1:1" ht="13.5" thickBot="1" x14ac:dyDescent="0.35">
      <c r="A1" s="326" t="s">
        <v>231</v>
      </c>
    </row>
  </sheetData>
  <protectedRanges>
    <protectedRange sqref="A1" name="Feedback_1"/>
  </protectedRange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12"/>
  <sheetViews>
    <sheetView workbookViewId="0"/>
  </sheetViews>
  <sheetFormatPr defaultRowHeight="12.5" x14ac:dyDescent="0.25"/>
  <cols>
    <col min="1" max="1" width="111.7265625" customWidth="1"/>
  </cols>
  <sheetData>
    <row r="1" spans="1:1" ht="13" thickBot="1" x14ac:dyDescent="0.3">
      <c r="A1" s="325" t="s">
        <v>249</v>
      </c>
    </row>
    <row r="3" spans="1:1" x14ac:dyDescent="0.25">
      <c r="A3" s="320"/>
    </row>
    <row r="4" spans="1:1" x14ac:dyDescent="0.25">
      <c r="A4" s="320"/>
    </row>
    <row r="5" spans="1:1" x14ac:dyDescent="0.25">
      <c r="A5" s="320"/>
    </row>
    <row r="6" spans="1:1" x14ac:dyDescent="0.25">
      <c r="A6" s="321"/>
    </row>
    <row r="7" spans="1:1" x14ac:dyDescent="0.25">
      <c r="A7" s="320"/>
    </row>
    <row r="8" spans="1:1" ht="13" thickBot="1" x14ac:dyDescent="0.3"/>
    <row r="9" spans="1:1" ht="13" thickBot="1" x14ac:dyDescent="0.3">
      <c r="A9" s="325" t="s">
        <v>250</v>
      </c>
    </row>
    <row r="11" spans="1:1" x14ac:dyDescent="0.25">
      <c r="A11" s="320"/>
    </row>
    <row r="12" spans="1:1" x14ac:dyDescent="0.25">
      <c r="A12" s="320"/>
    </row>
  </sheetData>
  <pageMargins left="0.7" right="0.7" top="0.75" bottom="0.75" header="0.3" footer="0.3"/>
  <pageSetup scale="99" fitToHeight="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8"/>
  <sheetViews>
    <sheetView workbookViewId="0">
      <selection sqref="A1:H1"/>
    </sheetView>
  </sheetViews>
  <sheetFormatPr defaultRowHeight="12.5" x14ac:dyDescent="0.25"/>
  <cols>
    <col min="1" max="1" width="36.1796875" customWidth="1"/>
    <col min="8" max="8" width="11.7265625" customWidth="1"/>
  </cols>
  <sheetData>
    <row r="1" spans="1:10" x14ac:dyDescent="0.25">
      <c r="A1" s="361" t="s">
        <v>192</v>
      </c>
      <c r="B1" s="362"/>
      <c r="C1" s="362"/>
      <c r="D1" s="362"/>
      <c r="E1" s="362"/>
      <c r="F1" s="362"/>
      <c r="G1" s="362"/>
      <c r="H1" s="363"/>
    </row>
    <row r="2" spans="1:10" ht="37.5" x14ac:dyDescent="0.25">
      <c r="A2" s="115" t="s">
        <v>178</v>
      </c>
      <c r="B2" s="114" t="s">
        <v>185</v>
      </c>
      <c r="C2" s="114" t="s">
        <v>155</v>
      </c>
      <c r="D2" s="180" t="s">
        <v>187</v>
      </c>
      <c r="E2" s="180" t="s">
        <v>188</v>
      </c>
      <c r="F2" s="180" t="s">
        <v>189</v>
      </c>
      <c r="G2" s="180" t="s">
        <v>190</v>
      </c>
      <c r="H2" s="183" t="s">
        <v>191</v>
      </c>
      <c r="I2" s="179"/>
      <c r="J2" s="179"/>
    </row>
    <row r="3" spans="1:10" x14ac:dyDescent="0.25">
      <c r="A3" s="115" t="s">
        <v>179</v>
      </c>
      <c r="B3" s="114" t="s">
        <v>186</v>
      </c>
      <c r="C3" s="114"/>
      <c r="D3" s="114"/>
      <c r="E3" s="114"/>
      <c r="F3" s="114"/>
      <c r="G3" s="114"/>
      <c r="H3" s="116"/>
    </row>
    <row r="4" spans="1:10" x14ac:dyDescent="0.25">
      <c r="A4" s="115" t="s">
        <v>180</v>
      </c>
      <c r="B4" s="114" t="s">
        <v>186</v>
      </c>
      <c r="C4" s="114"/>
      <c r="D4" s="114"/>
      <c r="E4" s="114"/>
      <c r="F4" s="114"/>
      <c r="G4" s="114"/>
      <c r="H4" s="116"/>
    </row>
    <row r="5" spans="1:10" x14ac:dyDescent="0.25">
      <c r="A5" s="115" t="s">
        <v>181</v>
      </c>
      <c r="B5" s="114" t="s">
        <v>186</v>
      </c>
      <c r="C5" s="114"/>
      <c r="D5" s="114"/>
      <c r="E5" s="114"/>
      <c r="F5" s="114"/>
      <c r="G5" s="114"/>
      <c r="H5" s="116"/>
    </row>
    <row r="6" spans="1:10" x14ac:dyDescent="0.25">
      <c r="A6" s="115" t="s">
        <v>182</v>
      </c>
      <c r="B6" s="114" t="s">
        <v>186</v>
      </c>
      <c r="C6" s="114"/>
      <c r="D6" s="114"/>
      <c r="E6" s="114"/>
      <c r="F6" s="114"/>
      <c r="G6" s="114"/>
      <c r="H6" s="116"/>
    </row>
    <row r="7" spans="1:10" x14ac:dyDescent="0.25">
      <c r="A7" s="115" t="s">
        <v>183</v>
      </c>
      <c r="B7" s="114" t="s">
        <v>186</v>
      </c>
      <c r="C7" s="114"/>
      <c r="D7" s="114"/>
      <c r="E7" s="114"/>
      <c r="F7" s="114"/>
      <c r="G7" s="114"/>
      <c r="H7" s="116"/>
    </row>
    <row r="8" spans="1:10" ht="13" thickBot="1" x14ac:dyDescent="0.3">
      <c r="A8" s="117" t="s">
        <v>184</v>
      </c>
      <c r="B8" s="181" t="s">
        <v>186</v>
      </c>
      <c r="C8" s="181"/>
      <c r="D8" s="181"/>
      <c r="E8" s="181"/>
      <c r="F8" s="181"/>
      <c r="G8" s="181"/>
      <c r="H8" s="182"/>
    </row>
  </sheetData>
  <mergeCells count="1">
    <mergeCell ref="A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249977111117893"/>
  </sheetPr>
  <dimension ref="A1:G27"/>
  <sheetViews>
    <sheetView workbookViewId="0"/>
  </sheetViews>
  <sheetFormatPr defaultRowHeight="12.5" x14ac:dyDescent="0.25"/>
  <cols>
    <col min="1" max="1" width="15" bestFit="1" customWidth="1"/>
    <col min="2" max="2" width="15.54296875" customWidth="1"/>
    <col min="3" max="3" width="15" bestFit="1" customWidth="1"/>
    <col min="4" max="6" width="18.7265625" customWidth="1"/>
    <col min="7" max="7" width="18.7265625" style="161" customWidth="1"/>
  </cols>
  <sheetData>
    <row r="1" spans="1:7" x14ac:dyDescent="0.25">
      <c r="A1" t="s">
        <v>157</v>
      </c>
      <c r="B1" t="s">
        <v>156</v>
      </c>
    </row>
    <row r="3" spans="1:7" ht="14.5" x14ac:dyDescent="0.35">
      <c r="A3" t="s">
        <v>113</v>
      </c>
      <c r="B3" t="s">
        <v>158</v>
      </c>
      <c r="C3" t="s">
        <v>159</v>
      </c>
      <c r="D3" s="162" t="s">
        <v>160</v>
      </c>
      <c r="E3" s="162" t="s">
        <v>161</v>
      </c>
      <c r="F3" s="162" t="s">
        <v>162</v>
      </c>
      <c r="G3" s="163" t="s">
        <v>163</v>
      </c>
    </row>
    <row r="4" spans="1:7" x14ac:dyDescent="0.25">
      <c r="A4" t="s">
        <v>164</v>
      </c>
      <c r="B4" t="s">
        <v>165</v>
      </c>
      <c r="C4" t="s">
        <v>166</v>
      </c>
      <c r="D4" s="164">
        <v>43756700</v>
      </c>
      <c r="E4" s="164">
        <v>43756757.880000003</v>
      </c>
      <c r="F4" s="164">
        <v>-57.880000002682209</v>
      </c>
      <c r="G4" s="165">
        <v>1.000001322768856</v>
      </c>
    </row>
    <row r="5" spans="1:7" x14ac:dyDescent="0.25">
      <c r="B5" s="103" t="s">
        <v>167</v>
      </c>
      <c r="C5" s="103"/>
      <c r="D5" s="166">
        <v>43756700</v>
      </c>
      <c r="E5" s="166">
        <v>43756757.880000003</v>
      </c>
      <c r="F5" s="166">
        <v>-57.880000002682209</v>
      </c>
      <c r="G5" s="167">
        <v>1.000001322768856</v>
      </c>
    </row>
    <row r="6" spans="1:7" x14ac:dyDescent="0.25">
      <c r="B6" t="s">
        <v>168</v>
      </c>
      <c r="C6" t="s">
        <v>166</v>
      </c>
      <c r="D6" s="164">
        <v>19722400</v>
      </c>
      <c r="E6" s="164">
        <v>19721713.699999999</v>
      </c>
      <c r="F6" s="164">
        <v>686.30000000074506</v>
      </c>
      <c r="G6" s="165">
        <v>0.99996520200381289</v>
      </c>
    </row>
    <row r="7" spans="1:7" x14ac:dyDescent="0.25">
      <c r="C7" t="s">
        <v>169</v>
      </c>
      <c r="D7" s="164">
        <v>3481400</v>
      </c>
      <c r="E7" s="164">
        <v>3481360.37</v>
      </c>
      <c r="F7" s="164">
        <v>39.629999999888241</v>
      </c>
      <c r="G7" s="165">
        <v>0.99998861664847483</v>
      </c>
    </row>
    <row r="8" spans="1:7" x14ac:dyDescent="0.25">
      <c r="B8" s="103" t="s">
        <v>170</v>
      </c>
      <c r="C8" s="103"/>
      <c r="D8" s="166">
        <v>23203800</v>
      </c>
      <c r="E8" s="166">
        <v>23203074.07</v>
      </c>
      <c r="F8" s="166">
        <v>725.92999999597669</v>
      </c>
      <c r="G8" s="167">
        <v>0.99996871503805429</v>
      </c>
    </row>
    <row r="9" spans="1:7" x14ac:dyDescent="0.25">
      <c r="A9" s="169" t="s">
        <v>171</v>
      </c>
      <c r="B9" s="169"/>
      <c r="C9" s="169"/>
      <c r="D9" s="170">
        <v>66960500</v>
      </c>
      <c r="E9" s="170">
        <v>66959831.949999996</v>
      </c>
      <c r="F9" s="170">
        <v>668.05000000447035</v>
      </c>
      <c r="G9" s="171">
        <v>0.99999002322264607</v>
      </c>
    </row>
    <row r="10" spans="1:7" x14ac:dyDescent="0.25">
      <c r="A10" t="s">
        <v>115</v>
      </c>
      <c r="B10" t="s">
        <v>165</v>
      </c>
      <c r="C10" t="s">
        <v>166</v>
      </c>
      <c r="D10" s="164">
        <v>24128500</v>
      </c>
      <c r="E10" s="164">
        <v>24128258.27</v>
      </c>
      <c r="F10" s="164">
        <v>241.73000000044703</v>
      </c>
      <c r="G10" s="165">
        <v>0.99998998155707974</v>
      </c>
    </row>
    <row r="11" spans="1:7" x14ac:dyDescent="0.25">
      <c r="C11" t="s">
        <v>169</v>
      </c>
      <c r="D11" s="164">
        <v>98968300</v>
      </c>
      <c r="E11" s="164">
        <v>98943831.929999992</v>
      </c>
      <c r="F11" s="164">
        <v>24468.070000007749</v>
      </c>
      <c r="G11" s="165">
        <v>0.99975276861378837</v>
      </c>
    </row>
    <row r="12" spans="1:7" x14ac:dyDescent="0.25">
      <c r="B12" t="s">
        <v>167</v>
      </c>
      <c r="D12" s="164">
        <v>123096800</v>
      </c>
      <c r="E12" s="164">
        <v>123072090.19999999</v>
      </c>
      <c r="F12" s="164">
        <v>24709.800000056624</v>
      </c>
      <c r="G12" s="165">
        <v>0.99979926529365459</v>
      </c>
    </row>
    <row r="13" spans="1:7" x14ac:dyDescent="0.25">
      <c r="B13" t="s">
        <v>172</v>
      </c>
      <c r="C13" t="s">
        <v>166</v>
      </c>
      <c r="D13" s="164">
        <v>495600</v>
      </c>
      <c r="E13" s="164">
        <v>495603.47</v>
      </c>
      <c r="F13" s="164">
        <v>-3.4699999999720603</v>
      </c>
      <c r="G13" s="165">
        <v>1.0000070016142049</v>
      </c>
    </row>
    <row r="14" spans="1:7" x14ac:dyDescent="0.25">
      <c r="B14" t="s">
        <v>173</v>
      </c>
      <c r="D14" s="164">
        <v>495600</v>
      </c>
      <c r="E14" s="164">
        <v>495603.47</v>
      </c>
      <c r="F14" s="164">
        <v>-3.4699999999720603</v>
      </c>
      <c r="G14" s="165">
        <v>1.0000070016142049</v>
      </c>
    </row>
    <row r="15" spans="1:7" x14ac:dyDescent="0.25">
      <c r="A15" t="s">
        <v>174</v>
      </c>
      <c r="D15" s="164">
        <v>123592400</v>
      </c>
      <c r="E15" s="164">
        <v>123567693.66999999</v>
      </c>
      <c r="F15" s="164">
        <v>24706.330000057817</v>
      </c>
      <c r="G15" s="165">
        <v>0.99980009830701522</v>
      </c>
    </row>
    <row r="16" spans="1:7" x14ac:dyDescent="0.25">
      <c r="A16" t="s">
        <v>111</v>
      </c>
      <c r="B16" t="s">
        <v>165</v>
      </c>
      <c r="C16" t="s">
        <v>166</v>
      </c>
      <c r="D16" s="164">
        <v>407065400</v>
      </c>
      <c r="E16" s="164">
        <v>407065400</v>
      </c>
      <c r="F16" s="164">
        <v>0</v>
      </c>
      <c r="G16" s="165">
        <v>1</v>
      </c>
    </row>
    <row r="17" spans="1:7" x14ac:dyDescent="0.25">
      <c r="C17" t="s">
        <v>169</v>
      </c>
      <c r="D17" s="164">
        <v>17956100</v>
      </c>
      <c r="E17" s="168">
        <v>17938552.920000009</v>
      </c>
      <c r="F17" s="164">
        <v>17547.079999990761</v>
      </c>
      <c r="G17" s="165">
        <v>0.99902277888851199</v>
      </c>
    </row>
    <row r="18" spans="1:7" x14ac:dyDescent="0.25">
      <c r="B18" t="s">
        <v>167</v>
      </c>
      <c r="D18" s="164">
        <v>425021500</v>
      </c>
      <c r="E18" s="164">
        <v>425003952.92000002</v>
      </c>
      <c r="F18" s="164">
        <v>17547.079999864101</v>
      </c>
      <c r="G18" s="165">
        <v>0.9999587148414848</v>
      </c>
    </row>
    <row r="19" spans="1:7" ht="13" x14ac:dyDescent="0.3">
      <c r="A19" s="172" t="s">
        <v>175</v>
      </c>
      <c r="B19" s="172"/>
      <c r="C19" s="172"/>
      <c r="D19" s="173">
        <v>425021500</v>
      </c>
      <c r="E19" s="173">
        <v>425003952.92000002</v>
      </c>
      <c r="F19" s="173">
        <v>17547.079999864101</v>
      </c>
      <c r="G19" s="174">
        <v>0.9999587148414848</v>
      </c>
    </row>
    <row r="20" spans="1:7" x14ac:dyDescent="0.25">
      <c r="A20" t="s">
        <v>112</v>
      </c>
      <c r="B20" t="s">
        <v>165</v>
      </c>
      <c r="C20" t="s">
        <v>166</v>
      </c>
      <c r="D20" s="164">
        <v>181107400</v>
      </c>
      <c r="E20" s="164">
        <v>181107337.28999999</v>
      </c>
      <c r="F20" s="164">
        <v>62.71000000834465</v>
      </c>
      <c r="G20" s="165">
        <v>0.99999965374137112</v>
      </c>
    </row>
    <row r="21" spans="1:7" x14ac:dyDescent="0.25">
      <c r="C21" t="s">
        <v>169</v>
      </c>
      <c r="D21" s="164">
        <v>25280700</v>
      </c>
      <c r="E21" s="168">
        <v>25277162.510000017</v>
      </c>
      <c r="F21" s="164">
        <v>3537.4899999834597</v>
      </c>
      <c r="G21" s="165">
        <v>0.99986007151700773</v>
      </c>
    </row>
    <row r="22" spans="1:7" x14ac:dyDescent="0.25">
      <c r="B22" t="s">
        <v>167</v>
      </c>
      <c r="D22" s="164">
        <v>206388100</v>
      </c>
      <c r="E22" s="164">
        <v>206384499.80000001</v>
      </c>
      <c r="F22" s="164">
        <v>3600.1999999582767</v>
      </c>
      <c r="G22" s="165">
        <v>0.99998255616481779</v>
      </c>
    </row>
    <row r="23" spans="1:7" ht="13" x14ac:dyDescent="0.3">
      <c r="A23" s="172" t="s">
        <v>176</v>
      </c>
      <c r="B23" s="172"/>
      <c r="C23" s="172"/>
      <c r="D23" s="173">
        <v>206388100</v>
      </c>
      <c r="E23" s="173">
        <v>206384499.80000001</v>
      </c>
      <c r="F23" s="173">
        <v>3600.1999999582767</v>
      </c>
      <c r="G23" s="174">
        <v>0.99998255616481779</v>
      </c>
    </row>
    <row r="24" spans="1:7" x14ac:dyDescent="0.25">
      <c r="A24" t="s">
        <v>177</v>
      </c>
      <c r="D24" s="164">
        <v>821962500</v>
      </c>
      <c r="E24" s="164">
        <v>821915978.33999991</v>
      </c>
      <c r="F24" s="164">
        <v>46521.660001516342</v>
      </c>
      <c r="G24" s="165">
        <v>0.99994340172452933</v>
      </c>
    </row>
    <row r="27" spans="1:7" x14ac:dyDescent="0.25">
      <c r="D27" s="164">
        <f>D19+D23</f>
        <v>631409600</v>
      </c>
      <c r="E27" s="164">
        <f>E19+E23</f>
        <v>631388452.72000003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B660F8CF8BA648A2B8F54361C3BBFC" ma:contentTypeVersion="22" ma:contentTypeDescription="Create a new document." ma:contentTypeScope="" ma:versionID="59159bb279639afba373a34f798c4c09">
  <xsd:schema xmlns:xsd="http://www.w3.org/2001/XMLSchema" xmlns:xs="http://www.w3.org/2001/XMLSchema" xmlns:p="http://schemas.microsoft.com/office/2006/metadata/properties" xmlns:ns2="bb6a54b9-46ea-4f39-8de5-0a823850b4fa" targetNamespace="http://schemas.microsoft.com/office/2006/metadata/properties" ma:root="true" ma:fieldsID="f65bf2ebbbebbfd0eae92fd33dd7551f" ns2:_="">
    <xsd:import namespace="bb6a54b9-46ea-4f39-8de5-0a823850b4f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6a54b9-46ea-4f39-8de5-0a823850b4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2928B8-FD3A-426B-BA59-BAD0CA266F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6a54b9-46ea-4f39-8de5-0a823850b4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CB4F0F-BF99-4988-A0F3-7890D6A3ADD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b6a54b9-46ea-4f39-8de5-0a823850b4fa"/>
    <ds:schemaRef ds:uri="http://www.w3.org/XML/1998/namespace"/>
    <ds:schemaRef ds:uri="http://purl.org/dc/dcmitype/"/>
  </ds:schemaRefs>
</ds:datastoreItem>
</file>

<file path=customXml/itemProps3.xml><?xml version="1.0" encoding="utf-8"?>
<ds:datastoreItem xmlns:ds="http://schemas.openxmlformats.org/officeDocument/2006/customXml" ds:itemID="{4284F53B-244D-454D-B872-AE3ED0C5CC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NAF Program-Metric Data</vt:lpstr>
      <vt:lpstr>COVID-19 Details</vt:lpstr>
      <vt:lpstr>NAFI Data</vt:lpstr>
      <vt:lpstr>Feedback-Comments</vt:lpstr>
      <vt:lpstr>Updates</vt:lpstr>
      <vt:lpstr>Execution Report</vt:lpstr>
      <vt:lpstr>From G8</vt:lpstr>
      <vt:lpstr>'NAF Program-Metric Data'!Print_Area</vt:lpstr>
    </vt:vector>
  </TitlesOfParts>
  <Company>OUSD P&amp;R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OUSD-PR</dc:creator>
  <cp:lastModifiedBy>Holliday, Gerald L CIV OSD OUSD P-R</cp:lastModifiedBy>
  <cp:lastPrinted>2020-11-13T15:39:19Z</cp:lastPrinted>
  <dcterms:created xsi:type="dcterms:W3CDTF">2000-12-21T19:24:28Z</dcterms:created>
  <dcterms:modified xsi:type="dcterms:W3CDTF">2022-12-29T12:34:47Z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0x0101003FB660F8CF8BA648A2B8F54361C3BBFC</vt:lpwstr>
  </property>
</Properties>
</file>